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0" yWindow="-60" windowWidth="15480" windowHeight="11640" tabRatio="865" firstSheet="1" activeTab="1"/>
  </bookViews>
  <sheets>
    <sheet name="はじめに" sheetId="6" r:id="rId1"/>
    <sheet name="共通データ" sheetId="11" r:id="rId2"/>
    <sheet name="①利用申請" sheetId="8" r:id="rId3"/>
    <sheet name="②減免申請" sheetId="5" r:id="rId4"/>
    <sheet name="③名簿１" sheetId="12" r:id="rId5"/>
    <sheet name="③名簿２" sheetId="2" r:id="rId6"/>
    <sheet name="④食事注文表（記入例）" sheetId="18" r:id="rId7"/>
    <sheet name="④食事注文表 " sheetId="3" r:id="rId8"/>
    <sheet name="（別紙）アレルギー対応表（記入例）" sheetId="9" r:id="rId9"/>
    <sheet name="（別紙）アレルギー対応表（記入用）" sheetId="7" r:id="rId10"/>
    <sheet name="⑤海洋活動実施届" sheetId="15" r:id="rId11"/>
    <sheet name="⑥活動名簿　ウォークラリー" sheetId="26" r:id="rId12"/>
    <sheet name="⑥活動名簿　ナイトウォーク" sheetId="27" r:id="rId13"/>
    <sheet name="⑥活動名簿　その他" sheetId="64" r:id="rId14"/>
    <sheet name="海洋活動に関する調査（記入例）" sheetId="1" r:id="rId15"/>
    <sheet name="海洋活動に関する調査（記入）" sheetId="13" r:id="rId16"/>
    <sheet name="⑦活動名簿　ダブルハルカヌー記入例" sheetId="16" r:id="rId17"/>
    <sheet name="⑦活動名簿　ダブルハルカヌー記入用" sheetId="19" r:id="rId18"/>
    <sheet name="⑧引率指導者の役割分担表（生活）" sheetId="52" r:id="rId19"/>
    <sheet name="⑧引率指導者の役割分担表（活動）" sheetId="53" r:id="rId20"/>
    <sheet name="作業用（自由に）" sheetId="4" r:id="rId21"/>
  </sheets>
  <definedNames>
    <definedName name="_xlnm.Print_Area" localSheetId="14">'海洋活動に関する調査（記入例）'!$A$1:$L$52</definedName>
    <definedName name="_xlnm.Print_Area" localSheetId="5">'③名簿２'!$G$11:$Z$261</definedName>
    <definedName name="_xlnm.Print_Titles" localSheetId="5">'③名簿２'!$11:$21</definedName>
    <definedName name="_xlnm.Print_Area" localSheetId="7">'④食事注文表 '!$A$1:$Z$79</definedName>
    <definedName name="_xlnm.Print_Area" localSheetId="3">'②減免申請'!$A$2:$AL$36</definedName>
    <definedName name="_xlnm.Print_Area" localSheetId="0">はじめに!$C$2:$E$34</definedName>
    <definedName name="_xlnm.Print_Area" localSheetId="9">'（別紙）アレルギー対応表（記入用）'!$A$2:$N$33</definedName>
    <definedName name="_xlnm.Print_Area" localSheetId="2">'①利用申請'!$K$11:$AV$46</definedName>
    <definedName name="_xlnm.Print_Area" localSheetId="1">共通データ!$C$1:$BH$32</definedName>
    <definedName name="_xlnm.Print_Area" localSheetId="4">'③名簿１'!$K$2:$AV$33</definedName>
    <definedName name="_xlnm.Print_Area" localSheetId="15">'海洋活動に関する調査（記入）'!$A$1:$L$51</definedName>
    <definedName name="_xlnm.Print_Area" localSheetId="10">'⑤海洋活動実施届'!$K$11:$AV$65</definedName>
    <definedName name="_xlnm.Print_Area" localSheetId="16">'⑦活動名簿　ダブルハルカヌー記入例'!$B$1:$BM$44</definedName>
    <definedName name="_xlnm.Print_Area" localSheetId="6">'④食事注文表（記入例）'!$A$1:$Z$81</definedName>
    <definedName name="_xlnm.Print_Area" localSheetId="11">'⑥活動名簿　ウォークラリー'!$A$1:$N$53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<sst xmlns="http://schemas.openxmlformats.org/spreadsheetml/2006/main" xmlns:r="http://schemas.openxmlformats.org/officeDocument/2006/relationships" count="568" uniqueCount="568">
  <si>
    <t>※２</t>
  </si>
  <si>
    <t>35</t>
  </si>
  <si>
    <t>入力とシートの保護について</t>
    <rPh sb="0" eb="2">
      <t>ニュウリョク</t>
    </rPh>
    <rPh sb="7" eb="9">
      <t>ホゴ</t>
    </rPh>
    <phoneticPr fontId="3"/>
  </si>
  <si>
    <t>＊</t>
  </si>
  <si>
    <t>※指導者人数（　　　　　人）</t>
    <rPh sb="1" eb="4">
      <t>シドウシャ</t>
    </rPh>
    <rPh sb="4" eb="6">
      <t>ニンズウ</t>
    </rPh>
    <rPh sb="12" eb="13">
      <t>ニン</t>
    </rPh>
    <phoneticPr fontId="3"/>
  </si>
  <si>
    <t>ＦＡＸ番号</t>
    <rPh sb="3" eb="5">
      <t>バンゴウ</t>
    </rPh>
    <phoneticPr fontId="3"/>
  </si>
  <si>
    <t>大学</t>
    <rPh sb="0" eb="2">
      <t>ダイガク</t>
    </rPh>
    <phoneticPr fontId="3"/>
  </si>
  <si>
    <t>書類提出日</t>
    <rPh sb="0" eb="2">
      <t>ショルイ</t>
    </rPh>
    <rPh sb="2" eb="5">
      <t>テイシ</t>
    </rPh>
    <phoneticPr fontId="3"/>
  </si>
  <si>
    <t>（記入例：１２３－４５６７）</t>
    <rPh sb="1" eb="3">
      <t>キニュウ</t>
    </rPh>
    <rPh sb="3" eb="4">
      <t>レイ</t>
    </rPh>
    <phoneticPr fontId="3"/>
  </si>
  <si>
    <t>指定管理者</t>
    <rPh sb="0" eb="2">
      <t>シテイ</t>
    </rPh>
    <rPh sb="2" eb="4">
      <t>カンリ</t>
    </rPh>
    <rPh sb="4" eb="5">
      <t>シャ</t>
    </rPh>
    <phoneticPr fontId="3"/>
  </si>
  <si>
    <t>ナイトウォーク　活動名簿　（　１．５km　右　・　左　）</t>
    <rPh sb="8" eb="10">
      <t>カツドウ</t>
    </rPh>
    <rPh sb="10" eb="12">
      <t>メイボ</t>
    </rPh>
    <rPh sb="21" eb="22">
      <t>ミギ</t>
    </rPh>
    <rPh sb="25" eb="26">
      <t>ヒダリ</t>
    </rPh>
    <phoneticPr fontId="3"/>
  </si>
  <si>
    <t>共通データに入力した内容は各シートに反映されます。</t>
    <rPh sb="0" eb="2">
      <t>キョウツウ</t>
    </rPh>
    <rPh sb="6" eb="8">
      <t>ニュウリョク</t>
    </rPh>
    <rPh sb="10" eb="12">
      <t>ナイヨウ</t>
    </rPh>
    <rPh sb="13" eb="14">
      <t>カク</t>
    </rPh>
    <rPh sb="18" eb="20">
      <t>ハンエイ</t>
    </rPh>
    <phoneticPr fontId="3"/>
  </si>
  <si>
    <t>５コース</t>
  </si>
  <si>
    <t>つなぎ・調味料・成分も不可</t>
    <rPh sb="4" eb="7">
      <t>チョウミリョウ</t>
    </rPh>
    <rPh sb="8" eb="10">
      <t>セイブン</t>
    </rPh>
    <rPh sb="11" eb="13">
      <t>フカ</t>
    </rPh>
    <phoneticPr fontId="3"/>
  </si>
  <si>
    <t>入力していただきたいセルについてはそのまま入力することができます。</t>
    <rPh sb="0" eb="2">
      <t>ニュウリョク</t>
    </rPh>
    <rPh sb="21" eb="23">
      <t>ニュウリョク</t>
    </rPh>
    <phoneticPr fontId="3"/>
  </si>
  <si>
    <t>実施日　令和　　　年　　　月　　　日</t>
    <rPh sb="0" eb="3">
      <t>ジッシビ</t>
    </rPh>
    <rPh sb="4" eb="6">
      <t>レイワ</t>
    </rPh>
    <rPh sb="9" eb="10">
      <t>ネン</t>
    </rPh>
    <rPh sb="13" eb="14">
      <t>ツキ</t>
    </rPh>
    <rPh sb="17" eb="18">
      <t>ヒ</t>
    </rPh>
    <phoneticPr fontId="3"/>
  </si>
  <si>
    <t>区分確認</t>
    <rPh sb="0" eb="2">
      <t>クブン</t>
    </rPh>
    <rPh sb="2" eb="4">
      <t>カクニン</t>
    </rPh>
    <phoneticPr fontId="3"/>
  </si>
  <si>
    <t>必ず入力</t>
    <rPh sb="0" eb="1">
      <t>カナラ</t>
    </rPh>
    <rPh sb="2" eb="4">
      <t>ニュウリョク</t>
    </rPh>
    <phoneticPr fontId="3"/>
  </si>
  <si>
    <t>住所</t>
    <rPh sb="0" eb="2">
      <t>ジュウショ</t>
    </rPh>
    <phoneticPr fontId="3"/>
  </si>
  <si>
    <t>②</t>
  </si>
  <si>
    <t>ブリック￥110
（250ｍｌ）</t>
  </si>
  <si>
    <t>土</t>
    <rPh sb="0" eb="1">
      <t>ド</t>
    </rPh>
    <phoneticPr fontId="3"/>
  </si>
  <si>
    <t>（日帰りは０泊１日）</t>
    <rPh sb="1" eb="3">
      <t>ヒガエ</t>
    </rPh>
    <rPh sb="6" eb="7">
      <t>ハク</t>
    </rPh>
    <rPh sb="8" eb="9">
      <t>ニチ</t>
    </rPh>
    <phoneticPr fontId="3"/>
  </si>
  <si>
    <t>（４）</t>
  </si>
  <si>
    <t>連絡電話番号</t>
    <rPh sb="0" eb="2">
      <t>レンラク</t>
    </rPh>
    <rPh sb="2" eb="4">
      <t>デンワ</t>
    </rPh>
    <rPh sb="4" eb="6">
      <t>バンゴウ</t>
    </rPh>
    <phoneticPr fontId="3"/>
  </si>
  <si>
    <r>
      <t>手</t>
    </r>
    <r>
      <rPr>
        <sz val="11"/>
        <color indexed="12"/>
        <rFont val="ＭＳ Ｐゴシック"/>
      </rPr>
      <t>書きで提出していただいても結構です。</t>
    </r>
    <r>
      <rPr>
        <sz val="11"/>
        <color auto="1"/>
        <rFont val="ＭＳ Ｐゴシック"/>
      </rPr>
      <t>提出書類を印刷し、その書類に必要事項をご記入ください。</t>
    </r>
    <rPh sb="0" eb="2">
      <t>テガ</t>
    </rPh>
    <rPh sb="4" eb="6">
      <t>テイシュツ</t>
    </rPh>
    <rPh sb="14" eb="16">
      <t>ケッコウ</t>
    </rPh>
    <rPh sb="19" eb="21">
      <t>テイシュツ</t>
    </rPh>
    <rPh sb="21" eb="23">
      <t>ショルイ</t>
    </rPh>
    <rPh sb="24" eb="26">
      <t>インサツ</t>
    </rPh>
    <rPh sb="30" eb="32">
      <t>ショルイ</t>
    </rPh>
    <rPh sb="33" eb="35">
      <t>ヒツヨウ</t>
    </rPh>
    <rPh sb="35" eb="37">
      <t>ジコウ</t>
    </rPh>
    <rPh sb="39" eb="41">
      <t>キニュウ</t>
    </rPh>
    <phoneticPr fontId="3"/>
  </si>
  <si>
    <t>・最前列【　　　　　　　】※下見実施者に限る</t>
    <rPh sb="1" eb="4">
      <t>サイゼンレツ</t>
    </rPh>
    <rPh sb="14" eb="16">
      <t>シタミ</t>
    </rPh>
    <rPh sb="16" eb="18">
      <t>ジッシ</t>
    </rPh>
    <rPh sb="18" eb="19">
      <t>シャ</t>
    </rPh>
    <rPh sb="20" eb="21">
      <t>カギ</t>
    </rPh>
    <phoneticPr fontId="3"/>
  </si>
  <si>
    <t>＊日付については(2020/05/01)と入力してください。</t>
    <rPh sb="1" eb="3">
      <t>ヒヅケ</t>
    </rPh>
    <rPh sb="21" eb="23">
      <t>ニュウリョク</t>
    </rPh>
    <phoneticPr fontId="3"/>
  </si>
  <si>
    <t>備　考</t>
    <rPh sb="0" eb="3">
      <t>ビコウ</t>
    </rPh>
    <phoneticPr fontId="3"/>
  </si>
  <si>
    <r>
      <t>事</t>
    </r>
    <r>
      <rPr>
        <sz val="11"/>
        <color auto="1"/>
        <rFont val="ＭＳ Ｐゴシック"/>
      </rPr>
      <t>前打合せで連絡させていただいた書類を、</t>
    </r>
    <r>
      <rPr>
        <b/>
        <sz val="11"/>
        <color indexed="10"/>
        <rFont val="ＭＳ Ｐゴシック"/>
      </rPr>
      <t>利用日の３週間前までに</t>
    </r>
    <r>
      <rPr>
        <sz val="11"/>
        <color auto="1"/>
        <rFont val="ＭＳ Ｐゴシック"/>
      </rPr>
      <t>提出してください。</t>
    </r>
    <rPh sb="0" eb="2">
      <t>ジゼン</t>
    </rPh>
    <rPh sb="2" eb="4">
      <t>ウチアワ</t>
    </rPh>
    <rPh sb="6" eb="8">
      <t>レンラク</t>
    </rPh>
    <rPh sb="16" eb="18">
      <t>ショルイ</t>
    </rPh>
    <rPh sb="20" eb="23">
      <t>リヨウビ</t>
    </rPh>
    <rPh sb="25" eb="28">
      <t>シュウカンマエ</t>
    </rPh>
    <rPh sb="31" eb="33">
      <t>テイシュツ</t>
    </rPh>
    <phoneticPr fontId="3"/>
  </si>
  <si>
    <t>」</t>
  </si>
  <si>
    <t>053-526-7156</t>
  </si>
  <si>
    <r>
      <t>利</t>
    </r>
    <r>
      <rPr>
        <sz val="11"/>
        <color indexed="12"/>
        <rFont val="ＭＳ Ｐゴシック"/>
      </rPr>
      <t>用承認申請書</t>
    </r>
    <r>
      <rPr>
        <sz val="11"/>
        <color auto="1"/>
        <rFont val="ＭＳ Ｐゴシック"/>
      </rPr>
      <t>は①利用申請になります。</t>
    </r>
    <rPh sb="0" eb="2">
      <t>リヨウ</t>
    </rPh>
    <rPh sb="2" eb="4">
      <t>ショウニン</t>
    </rPh>
    <rPh sb="4" eb="7">
      <t>シンセイショ</t>
    </rPh>
    <rPh sb="9" eb="11">
      <t>リヨウ</t>
    </rPh>
    <rPh sb="11" eb="13">
      <t>シンセイ</t>
    </rPh>
    <phoneticPr fontId="3"/>
  </si>
  <si>
    <t>・中央桟橋（監視）【　　　　　　　】【　　　　　　　】【　　　　　　　】</t>
    <rPh sb="1" eb="3">
      <t>チュウオウ</t>
    </rPh>
    <phoneticPr fontId="3"/>
  </si>
  <si>
    <t>活動や宿泊に必要な館内設備</t>
    <rPh sb="0" eb="2">
      <t>カツドウ</t>
    </rPh>
    <rPh sb="3" eb="5">
      <t>シュクハク</t>
    </rPh>
    <rPh sb="6" eb="8">
      <t>ヒツヨウ</t>
    </rPh>
    <rPh sb="9" eb="11">
      <t>カンナイ</t>
    </rPh>
    <rPh sb="11" eb="13">
      <t>セツビ</t>
    </rPh>
    <phoneticPr fontId="3"/>
  </si>
  <si>
    <r>
      <t>利</t>
    </r>
    <r>
      <rPr>
        <sz val="11"/>
        <color indexed="12"/>
        <rFont val="ＭＳ Ｐゴシック"/>
      </rPr>
      <t>用料減免承認申請書</t>
    </r>
    <r>
      <rPr>
        <sz val="11"/>
        <color auto="1"/>
        <rFont val="ＭＳ Ｐゴシック"/>
      </rPr>
      <t>は②減免申請</t>
    </r>
    <rPh sb="0" eb="2">
      <t>リヨウ</t>
    </rPh>
    <rPh sb="2" eb="3">
      <t>リョウ</t>
    </rPh>
    <rPh sb="3" eb="5">
      <t>ゲンメン</t>
    </rPh>
    <rPh sb="5" eb="7">
      <t>ショウニン</t>
    </rPh>
    <rPh sb="7" eb="10">
      <t>シンセイショ</t>
    </rPh>
    <rPh sb="12" eb="14">
      <t>ゲンメン</t>
    </rPh>
    <rPh sb="14" eb="16">
      <t>シンセイ</t>
    </rPh>
    <phoneticPr fontId="3"/>
  </si>
  <si>
    <t>〒</t>
  </si>
  <si>
    <t>高等学校、特別支援学校高等部等においてその教育計画に基づく学校行事に参加する者のうち、上記（２）ア～オに相当する者</t>
    <rPh sb="0" eb="4">
      <t>コウトウガッコウ</t>
    </rPh>
    <rPh sb="5" eb="11">
      <t>トクベツシエンガッコウ</t>
    </rPh>
    <rPh sb="11" eb="14">
      <t>コウトウブ</t>
    </rPh>
    <rPh sb="14" eb="15">
      <t>トウ</t>
    </rPh>
    <rPh sb="43" eb="45">
      <t>ジョウキ</t>
    </rPh>
    <rPh sb="52" eb="54">
      <t>ソウトウ</t>
    </rPh>
    <rPh sb="56" eb="57">
      <t>モノ</t>
    </rPh>
    <phoneticPr fontId="3"/>
  </si>
  <si>
    <t>・説明【　　　　　　　】</t>
    <rPh sb="1" eb="3">
      <t>セツメイ</t>
    </rPh>
    <phoneticPr fontId="3"/>
  </si>
  <si>
    <t>利用日</t>
    <rPh sb="0" eb="3">
      <t>リヨウビ</t>
    </rPh>
    <phoneticPr fontId="3"/>
  </si>
  <si>
    <t>団体名</t>
    <rPh sb="0" eb="2">
      <t>ダンタイ</t>
    </rPh>
    <rPh sb="2" eb="3">
      <t>メイ</t>
    </rPh>
    <phoneticPr fontId="3"/>
  </si>
  <si>
    <t>人×</t>
    <rPh sb="0" eb="1">
      <t>ニン</t>
    </rPh>
    <phoneticPr fontId="3"/>
  </si>
  <si>
    <t>幼児　400円</t>
    <rPh sb="0" eb="2">
      <t>ヨウジ</t>
    </rPh>
    <rPh sb="6" eb="7">
      <t>エン</t>
    </rPh>
    <phoneticPr fontId="3"/>
  </si>
  <si>
    <t>・ホリエ　コジロウ</t>
  </si>
  <si>
    <t>〇</t>
  </si>
  <si>
    <r>
      <t xml:space="preserve">
ピザ作り
</t>
    </r>
    <r>
      <rPr>
        <sz val="10"/>
        <color auto="1"/>
        <rFont val="ＭＳ Ｐゴシック"/>
      </rPr>
      <t>※１９枚以上は食堂</t>
    </r>
    <rPh sb="4" eb="5">
      <t>ヅク</t>
    </rPh>
    <rPh sb="10" eb="13">
      <t>マイイジョウ</t>
    </rPh>
    <rPh sb="14" eb="16">
      <t>ショクドウ</t>
    </rPh>
    <phoneticPr fontId="3"/>
  </si>
  <si>
    <t>貸出物等　※特別支援学校等</t>
    <rPh sb="0" eb="3">
      <t>カシダ</t>
    </rPh>
    <rPh sb="3" eb="4">
      <t>トウ</t>
    </rPh>
    <rPh sb="6" eb="12">
      <t>トクベツシエンガッコウ</t>
    </rPh>
    <rPh sb="12" eb="13">
      <t>トウ</t>
    </rPh>
    <phoneticPr fontId="3"/>
  </si>
  <si>
    <t>食事注文表は④食注になります。</t>
  </si>
  <si>
    <t>令和△年3月21日</t>
    <rPh sb="0" eb="2">
      <t>レイワ</t>
    </rPh>
    <rPh sb="3" eb="4">
      <t>ネン</t>
    </rPh>
    <rPh sb="5" eb="6">
      <t>ガツ</t>
    </rPh>
    <rPh sb="8" eb="9">
      <t>ニチ</t>
    </rPh>
    <phoneticPr fontId="3"/>
  </si>
  <si>
    <t>講師室</t>
    <rPh sb="0" eb="2">
      <t>コウシ</t>
    </rPh>
    <rPh sb="2" eb="3">
      <t>シツ</t>
    </rPh>
    <phoneticPr fontId="3"/>
  </si>
  <si>
    <t>７班（　　　）</t>
    <rPh sb="1" eb="2">
      <t>ハ</t>
    </rPh>
    <phoneticPr fontId="3"/>
  </si>
  <si>
    <t>３３班（　　）</t>
    <rPh sb="2" eb="3">
      <t>ハン</t>
    </rPh>
    <phoneticPr fontId="3"/>
  </si>
  <si>
    <t>利用者名簿について</t>
    <rPh sb="0" eb="3">
      <t>リヨウシャ</t>
    </rPh>
    <rPh sb="3" eb="5">
      <t>メイボ</t>
    </rPh>
    <phoneticPr fontId="3"/>
  </si>
  <si>
    <t>性別確認</t>
    <rPh sb="0" eb="2">
      <t>セイベツ</t>
    </rPh>
    <rPh sb="2" eb="4">
      <t>カクニン</t>
    </rPh>
    <phoneticPr fontId="3"/>
  </si>
  <si>
    <t>神ポイ</t>
    <rPh sb="0" eb="1">
      <t>ジン</t>
    </rPh>
    <phoneticPr fontId="3"/>
  </si>
  <si>
    <t>利用設備等</t>
    <rPh sb="0" eb="2">
      <t>リヨウ</t>
    </rPh>
    <rPh sb="2" eb="4">
      <t>セツビ</t>
    </rPh>
    <rPh sb="4" eb="5">
      <t>トウ</t>
    </rPh>
    <phoneticPr fontId="3"/>
  </si>
  <si>
    <t>利用者区分別，男女別に並べ、詰めて記載をお願いします。</t>
    <rPh sb="0" eb="3">
      <t>リヨウシャ</t>
    </rPh>
    <rPh sb="3" eb="5">
      <t>クブン</t>
    </rPh>
    <rPh sb="5" eb="6">
      <t>ベツ</t>
    </rPh>
    <rPh sb="7" eb="9">
      <t>ダンジョ</t>
    </rPh>
    <rPh sb="9" eb="10">
      <t>ベツ</t>
    </rPh>
    <rPh sb="11" eb="12">
      <t>ナラ</t>
    </rPh>
    <rPh sb="14" eb="15">
      <t>ツ</t>
    </rPh>
    <rPh sb="17" eb="19">
      <t>キサイ</t>
    </rPh>
    <rPh sb="21" eb="22">
      <t>ネガ</t>
    </rPh>
    <phoneticPr fontId="3"/>
  </si>
  <si>
    <t>※指導者人数（　　　人）、活動グループ（　　　　　Ｇ）</t>
    <rPh sb="1" eb="4">
      <t>シドウシャ</t>
    </rPh>
    <rPh sb="4" eb="6">
      <t>ニンズウ</t>
    </rPh>
    <rPh sb="10" eb="11">
      <t>ニン</t>
    </rPh>
    <rPh sb="13" eb="14">
      <t>カツ</t>
    </rPh>
    <rPh sb="14" eb="15">
      <t>ドウ</t>
    </rPh>
    <phoneticPr fontId="3"/>
  </si>
  <si>
    <t>（全角４文字程度）</t>
    <rPh sb="1" eb="3">
      <t>ゼンカク</t>
    </rPh>
    <rPh sb="4" eb="6">
      <t>モジ</t>
    </rPh>
    <rPh sb="6" eb="8">
      <t>テイド</t>
    </rPh>
    <phoneticPr fontId="3"/>
  </si>
  <si>
    <t>　　　　　　　　　　　　　　　　　　　　　　　　　　　　　　活動名簿　　　　　　　　</t>
    <rPh sb="30" eb="32">
      <t>カツドウ</t>
    </rPh>
    <rPh sb="32" eb="34">
      <t>メイボ</t>
    </rPh>
    <phoneticPr fontId="3"/>
  </si>
  <si>
    <t>（指導上で必要な配慮等）</t>
  </si>
  <si>
    <t>日帰り</t>
    <rPh sb="0" eb="2">
      <t>ヒガエ</t>
    </rPh>
    <phoneticPr fontId="3"/>
  </si>
  <si>
    <t>宿泊室</t>
    <rPh sb="0" eb="3">
      <t>シュクハクシツ</t>
    </rPh>
    <phoneticPr fontId="3"/>
  </si>
  <si>
    <t>様</t>
    <rPh sb="0" eb="1">
      <t>サマ</t>
    </rPh>
    <phoneticPr fontId="3"/>
  </si>
  <si>
    <t>利用日については記載せずに提出ください。</t>
    <rPh sb="0" eb="3">
      <t>リヨウビ</t>
    </rPh>
    <rPh sb="8" eb="10">
      <t>キサイ</t>
    </rPh>
    <rPh sb="13" eb="15">
      <t>テイシュツ</t>
    </rPh>
    <phoneticPr fontId="3"/>
  </si>
  <si>
    <t>勤労青少年</t>
    <rPh sb="0" eb="2">
      <t>キンロウ</t>
    </rPh>
    <rPh sb="2" eb="5">
      <t>セイショウネン</t>
    </rPh>
    <phoneticPr fontId="3"/>
  </si>
  <si>
    <t>必要に応じて入力</t>
    <rPh sb="0" eb="2">
      <t>ヒツヨウ</t>
    </rPh>
    <rPh sb="3" eb="4">
      <t>オウ</t>
    </rPh>
    <rPh sb="6" eb="8">
      <t>ニュウリョク</t>
    </rPh>
    <phoneticPr fontId="3"/>
  </si>
  <si>
    <t>夜 間</t>
    <rPh sb="0" eb="1">
      <t>ヨル</t>
    </rPh>
    <rPh sb="2" eb="3">
      <t>アイダ</t>
    </rPh>
    <phoneticPr fontId="3"/>
  </si>
  <si>
    <t>必要に応じて作業用シートをお使いください。</t>
    <rPh sb="0" eb="2">
      <t>ヒツヨウ</t>
    </rPh>
    <rPh sb="3" eb="4">
      <t>オウ</t>
    </rPh>
    <rPh sb="6" eb="9">
      <t>サギョウヨウ</t>
    </rPh>
    <rPh sb="14" eb="15">
      <t>ツカ</t>
    </rPh>
    <phoneticPr fontId="3"/>
  </si>
  <si>
    <t>静岡県立三ケ日青年の家</t>
  </si>
  <si>
    <t>午前</t>
    <rPh sb="0" eb="2">
      <t>ゴゼン</t>
    </rPh>
    <phoneticPr fontId="3"/>
  </si>
  <si>
    <t>食事注文表について</t>
  </si>
  <si>
    <t>浜名湖　太郎</t>
    <rPh sb="0" eb="3">
      <t>ハマナコ</t>
    </rPh>
    <rPh sb="4" eb="6">
      <t>タロウ</t>
    </rPh>
    <phoneticPr fontId="3"/>
  </si>
  <si>
    <t>日</t>
    <rPh sb="0" eb="1">
      <t>ニチ</t>
    </rPh>
    <phoneticPr fontId="3"/>
  </si>
  <si>
    <t>必要事項を記載し、他の提出書類と合わせて三ケ日青年の家まで提出してください。</t>
    <rPh sb="0" eb="2">
      <t>ヒツヨウ</t>
    </rPh>
    <rPh sb="2" eb="4">
      <t>ジコウ</t>
    </rPh>
    <rPh sb="5" eb="7">
      <t>キサイ</t>
    </rPh>
    <rPh sb="9" eb="10">
      <t>タ</t>
    </rPh>
    <rPh sb="11" eb="13">
      <t>テイシュツ</t>
    </rPh>
    <rPh sb="13" eb="15">
      <t>ショルイ</t>
    </rPh>
    <rPh sb="16" eb="17">
      <t>ア</t>
    </rPh>
    <rPh sb="20" eb="23">
      <t>ミッカビ</t>
    </rPh>
    <rPh sb="23" eb="25">
      <t>セイネン</t>
    </rPh>
    <rPh sb="26" eb="27">
      <t>イエ</t>
    </rPh>
    <rPh sb="29" eb="31">
      <t>テイシュツ</t>
    </rPh>
    <phoneticPr fontId="3"/>
  </si>
  <si>
    <t>食数などの入力はこのシートで行ってください。</t>
    <rPh sb="0" eb="1">
      <t>ショク</t>
    </rPh>
    <rPh sb="1" eb="2">
      <t>スウ</t>
    </rPh>
    <rPh sb="5" eb="7">
      <t>ニュウリョク</t>
    </rPh>
    <rPh sb="14" eb="15">
      <t>オコナ</t>
    </rPh>
    <phoneticPr fontId="3"/>
  </si>
  <si>
    <t>就学困難な児童及び生徒に係る就学奨励についての国の援助に関する法律による就学奨励を受けている保護者の保護する者</t>
  </si>
  <si>
    <t>＊全角５文字を超えると表示が小さくなる場合があります。</t>
    <rPh sb="1" eb="3">
      <t>ゼンカク</t>
    </rPh>
    <rPh sb="4" eb="6">
      <t>モジ</t>
    </rPh>
    <rPh sb="7" eb="8">
      <t>コ</t>
    </rPh>
    <rPh sb="11" eb="13">
      <t>ヒョウジ</t>
    </rPh>
    <rPh sb="14" eb="15">
      <t>チイ</t>
    </rPh>
    <rPh sb="19" eb="21">
      <t>バアイ</t>
    </rPh>
    <phoneticPr fontId="3"/>
  </si>
  <si>
    <t>生徒（高校生）</t>
    <rPh sb="0" eb="2">
      <t>セイト</t>
    </rPh>
    <rPh sb="3" eb="6">
      <t>コウコウセイ</t>
    </rPh>
    <phoneticPr fontId="3"/>
  </si>
  <si>
    <t>高校</t>
    <rPh sb="0" eb="2">
      <t>コウコウ</t>
    </rPh>
    <phoneticPr fontId="3"/>
  </si>
  <si>
    <t>住所・所在地</t>
    <rPh sb="0" eb="2">
      <t>ジュウショ</t>
    </rPh>
    <rPh sb="3" eb="6">
      <t>ショザイチ</t>
    </rPh>
    <phoneticPr fontId="3"/>
  </si>
  <si>
    <t>2</t>
  </si>
  <si>
    <t>①</t>
  </si>
  <si>
    <t>ダブルハルカヌー乗船者名簿（カタカナ）</t>
    <rPh sb="8" eb="11">
      <t>ジョウセンシャ</t>
    </rPh>
    <rPh sb="11" eb="13">
      <t>メイボ</t>
    </rPh>
    <phoneticPr fontId="3"/>
  </si>
  <si>
    <t>６班（　　　）</t>
    <rPh sb="1" eb="2">
      <t>ハ</t>
    </rPh>
    <phoneticPr fontId="3"/>
  </si>
  <si>
    <t>③</t>
  </si>
  <si>
    <t>③指導者　　　【　　　　　　　　　　】携帯電話（　　　　　　　　　　　　　　　　　　　　）</t>
    <rPh sb="1" eb="4">
      <t>シドウシャ</t>
    </rPh>
    <phoneticPr fontId="3"/>
  </si>
  <si>
    <t>＊利用終了日までの入力です。</t>
    <rPh sb="1" eb="3">
      <t>リヨウ</t>
    </rPh>
    <rPh sb="3" eb="6">
      <t>シュウリョウビ</t>
    </rPh>
    <rPh sb="9" eb="11">
      <t>ニュウリョク</t>
    </rPh>
    <phoneticPr fontId="3"/>
  </si>
  <si>
    <t>④</t>
  </si>
  <si>
    <t>宿泊１００
日帰２００</t>
    <rPh sb="0" eb="2">
      <t>シュクハク</t>
    </rPh>
    <rPh sb="6" eb="8">
      <t>ヒガエ</t>
    </rPh>
    <phoneticPr fontId="3"/>
  </si>
  <si>
    <t>利用目的・事業の名称</t>
    <rPh sb="0" eb="2">
      <t>リヨウ</t>
    </rPh>
    <rPh sb="2" eb="4">
      <t>モクテキ</t>
    </rPh>
    <rPh sb="5" eb="7">
      <t>ジギョウ</t>
    </rPh>
    <rPh sb="8" eb="10">
      <t>メイショウ</t>
    </rPh>
    <phoneticPr fontId="3"/>
  </si>
  <si>
    <t>８班（　　）</t>
    <rPh sb="1" eb="2">
      <t>ハン</t>
    </rPh>
    <phoneticPr fontId="3"/>
  </si>
  <si>
    <t>郵便番号</t>
    <rPh sb="0" eb="4">
      <t>ユウビンバンゴウ</t>
    </rPh>
    <phoneticPr fontId="3"/>
  </si>
  <si>
    <t>５班（　　）</t>
    <rPh sb="1" eb="2">
      <t>ハン</t>
    </rPh>
    <phoneticPr fontId="3"/>
  </si>
  <si>
    <t>・生活担当（研修生への生活指導）【　　　　　　　】</t>
    <rPh sb="1" eb="3">
      <t>セイカツ</t>
    </rPh>
    <rPh sb="3" eb="5">
      <t>タントウ</t>
    </rPh>
    <rPh sb="6" eb="9">
      <t>ケンシュウセイ</t>
    </rPh>
    <rPh sb="11" eb="13">
      <t>セイカツ</t>
    </rPh>
    <rPh sb="13" eb="15">
      <t>シドウ</t>
    </rPh>
    <phoneticPr fontId="3"/>
  </si>
  <si>
    <t>（アパート等）</t>
    <rPh sb="5" eb="6">
      <t>トウ</t>
    </rPh>
    <phoneticPr fontId="3"/>
  </si>
  <si>
    <t>②　Lサイズ（直径35ｃｍ）</t>
  </si>
  <si>
    <t>主担当</t>
    <rPh sb="0" eb="3">
      <t>シュタ</t>
    </rPh>
    <phoneticPr fontId="3"/>
  </si>
  <si>
    <t>代表者役職</t>
    <rPh sb="0" eb="3">
      <t>ダイヒョウシャ</t>
    </rPh>
    <rPh sb="3" eb="5">
      <t>ヤクショク</t>
    </rPh>
    <phoneticPr fontId="3"/>
  </si>
  <si>
    <t>ハーバー受入</t>
    <rPh sb="4" eb="6">
      <t>ウケイレ</t>
    </rPh>
    <phoneticPr fontId="3"/>
  </si>
  <si>
    <t>代表者氏名</t>
    <rPh sb="0" eb="2">
      <t>ダイヒョウ</t>
    </rPh>
    <rPh sb="2" eb="3">
      <t>シャ</t>
    </rPh>
    <rPh sb="3" eb="5">
      <t>シメイ</t>
    </rPh>
    <phoneticPr fontId="3"/>
  </si>
  <si>
    <t>２１班（　　）</t>
    <rPh sb="2" eb="3">
      <t>ハン</t>
    </rPh>
    <phoneticPr fontId="3"/>
  </si>
  <si>
    <t>電話番号</t>
    <rPh sb="0" eb="2">
      <t>デンワ</t>
    </rPh>
    <rPh sb="2" eb="4">
      <t>バンゴウ</t>
    </rPh>
    <phoneticPr fontId="3"/>
  </si>
  <si>
    <t>＊ＦＡＸがない場合は未入力で結構です。</t>
    <rPh sb="7" eb="9">
      <t>バアイ</t>
    </rPh>
    <rPh sb="10" eb="13">
      <t>ミニュウリョク</t>
    </rPh>
    <rPh sb="14" eb="16">
      <t>ケッコウ</t>
    </rPh>
    <phoneticPr fontId="3"/>
  </si>
  <si>
    <t>２４班（　　）</t>
    <rPh sb="2" eb="3">
      <t>ハン</t>
    </rPh>
    <phoneticPr fontId="3"/>
  </si>
  <si>
    <t>泊</t>
    <rPh sb="0" eb="1">
      <t>ハク</t>
    </rPh>
    <phoneticPr fontId="3"/>
  </si>
  <si>
    <t>備考</t>
    <rPh sb="0" eb="2">
      <t>ビコウ</t>
    </rPh>
    <phoneticPr fontId="3"/>
  </si>
  <si>
    <t>＊連絡責任者と連絡が取りやすい電話番号（携帯可）を入力してください。</t>
    <rPh sb="1" eb="3">
      <t>レンラク</t>
    </rPh>
    <rPh sb="3" eb="6">
      <t>セキニンシャ</t>
    </rPh>
    <rPh sb="7" eb="9">
      <t>レンラク</t>
    </rPh>
    <rPh sb="10" eb="11">
      <t>ト</t>
    </rPh>
    <rPh sb="15" eb="17">
      <t>デンワ</t>
    </rPh>
    <rPh sb="17" eb="19">
      <t>バンゴウ</t>
    </rPh>
    <rPh sb="20" eb="22">
      <t>ケイタイ</t>
    </rPh>
    <rPh sb="22" eb="23">
      <t>カ</t>
    </rPh>
    <rPh sb="25" eb="27">
      <t>ニュウリョク</t>
    </rPh>
    <phoneticPr fontId="3"/>
  </si>
  <si>
    <t>連絡担当者氏名</t>
    <rPh sb="0" eb="2">
      <t>レンラク</t>
    </rPh>
    <rPh sb="2" eb="5">
      <t>タントウシャ</t>
    </rPh>
    <rPh sb="5" eb="7">
      <t>シメイ</t>
    </rPh>
    <phoneticPr fontId="3"/>
  </si>
  <si>
    <t>連絡ＦＡＸ番号</t>
    <rPh sb="0" eb="2">
      <t>レンラク</t>
    </rPh>
    <rPh sb="5" eb="7">
      <t>バンゴウ</t>
    </rPh>
    <phoneticPr fontId="3"/>
  </si>
  <si>
    <t>（１）</t>
  </si>
  <si>
    <t>３階</t>
    <rPh sb="1" eb="2">
      <t>カイ</t>
    </rPh>
    <phoneticPr fontId="3"/>
  </si>
  <si>
    <r>
      <t>※</t>
    </r>
    <r>
      <rPr>
        <sz val="10"/>
        <color auto="1"/>
        <rFont val="AR P丸ゴシック体E"/>
      </rPr>
      <t>サイズ、量についてはプログラムガイド参照　　　　　　　　　　　　　　　　　　　※バーベキューはお１人様１セットの注文をお願いします。
　（10セット以上～40セットまでのご注文にて承ります。）
　　　　　　　　　　　　　　　　　　　　　　　　　　</t>
    </r>
    <rPh sb="5" eb="6">
      <t>リョウ</t>
    </rPh>
    <rPh sb="49" eb="51">
      <t>ヒトリ</t>
    </rPh>
    <rPh sb="51" eb="52">
      <t>サマ</t>
    </rPh>
    <rPh sb="57" eb="59">
      <t>チュウモン</t>
    </rPh>
    <rPh sb="61" eb="62">
      <t>ネガ</t>
    </rPh>
    <rPh sb="75" eb="77">
      <t>イジョウ</t>
    </rPh>
    <rPh sb="87" eb="89">
      <t>チュウモン</t>
    </rPh>
    <rPh sb="91" eb="92">
      <t>ウケタマワ</t>
    </rPh>
    <phoneticPr fontId="3"/>
  </si>
  <si>
    <t>児童または生徒を引率する者</t>
  </si>
  <si>
    <t>区分
１～８</t>
    <rPh sb="0" eb="2">
      <t>クブン</t>
    </rPh>
    <phoneticPr fontId="3"/>
  </si>
  <si>
    <t>利用施設</t>
    <rPh sb="0" eb="2">
      <t>リヨウ</t>
    </rPh>
    <rPh sb="2" eb="4">
      <t>シセツ</t>
    </rPh>
    <phoneticPr fontId="3"/>
  </si>
  <si>
    <t>・連絡担当（人員・状況把握、所員との連絡・調整）【　　　　　　　】</t>
    <rPh sb="1" eb="3">
      <t>レンラク</t>
    </rPh>
    <rPh sb="3" eb="5">
      <t>タントウ</t>
    </rPh>
    <rPh sb="6" eb="8">
      <t>ジンイン</t>
    </rPh>
    <rPh sb="9" eb="11">
      <t>ジョウキョウ</t>
    </rPh>
    <rPh sb="11" eb="13">
      <t>ハアク</t>
    </rPh>
    <rPh sb="14" eb="16">
      <t>ショイン</t>
    </rPh>
    <rPh sb="18" eb="20">
      <t>レンラク</t>
    </rPh>
    <rPh sb="21" eb="23">
      <t>チョウセイ</t>
    </rPh>
    <phoneticPr fontId="3"/>
  </si>
  <si>
    <t>宿泊棟・食堂などの館内施設</t>
    <rPh sb="0" eb="3">
      <t>シュクハクトウ</t>
    </rPh>
    <rPh sb="4" eb="6">
      <t>ショクドウ</t>
    </rPh>
    <rPh sb="9" eb="11">
      <t>カンナイ</t>
    </rPh>
    <rPh sb="11" eb="13">
      <t>シセツ</t>
    </rPh>
    <phoneticPr fontId="3"/>
  </si>
  <si>
    <t>（2）の合計</t>
    <rPh sb="4" eb="6">
      <t>ゴウケイ</t>
    </rPh>
    <phoneticPr fontId="3"/>
  </si>
  <si>
    <t>４Ｆ講</t>
    <rPh sb="2" eb="3">
      <t>コウ</t>
    </rPh>
    <phoneticPr fontId="3"/>
  </si>
  <si>
    <t>２６班（　　）</t>
    <rPh sb="2" eb="3">
      <t>ハン</t>
    </rPh>
    <phoneticPr fontId="3"/>
  </si>
  <si>
    <t>＊この表現のまま入力してください。</t>
    <rPh sb="3" eb="5">
      <t>ヒョウゲン</t>
    </rPh>
    <rPh sb="8" eb="10">
      <t>ニュウリョク</t>
    </rPh>
    <phoneticPr fontId="3"/>
  </si>
  <si>
    <t xml:space="preserve">足を骨折しているが、活動には参加。乗下船時の配慮が必要。
</t>
  </si>
  <si>
    <t xml:space="preserve">  FAX </t>
  </si>
  <si>
    <t>利用開始日</t>
    <rPh sb="0" eb="2">
      <t>リヨウ</t>
    </rPh>
    <rPh sb="2" eb="5">
      <t>カイシビ</t>
    </rPh>
    <phoneticPr fontId="3"/>
  </si>
  <si>
    <t>※１</t>
  </si>
  <si>
    <t>日程</t>
    <rPh sb="0" eb="2">
      <t>ニッテイ</t>
    </rPh>
    <phoneticPr fontId="3"/>
  </si>
  <si>
    <t>利用終了日</t>
    <rPh sb="0" eb="2">
      <t>リヨウ</t>
    </rPh>
    <rPh sb="2" eb="5">
      <t>シュウリョウビ</t>
    </rPh>
    <phoneticPr fontId="3"/>
  </si>
  <si>
    <t>（関数を使用していますので、文字列入力の場合正確に表示されません。）</t>
    <rPh sb="1" eb="3">
      <t>カンスウ</t>
    </rPh>
    <rPh sb="4" eb="6">
      <t>シヨウ</t>
    </rPh>
    <rPh sb="14" eb="17">
      <t>モジレツ</t>
    </rPh>
    <rPh sb="17" eb="19">
      <t>ニュウリョク</t>
    </rPh>
    <rPh sb="20" eb="22">
      <t>バアイ</t>
    </rPh>
    <rPh sb="22" eb="24">
      <t>セイカク</t>
    </rPh>
    <rPh sb="25" eb="27">
      <t>ヒョウジ</t>
    </rPh>
    <phoneticPr fontId="3"/>
  </si>
  <si>
    <t>・本部/責任者（青年の家待機）【　　　　　　　】</t>
    <rPh sb="1" eb="3">
      <t>ホンブ</t>
    </rPh>
    <rPh sb="4" eb="7">
      <t>セキニンシャ</t>
    </rPh>
    <phoneticPr fontId="3"/>
  </si>
  <si>
    <t>午後</t>
    <rPh sb="0" eb="2">
      <t>ゴゴ</t>
    </rPh>
    <phoneticPr fontId="3"/>
  </si>
  <si>
    <t>・救護【　　　　　　　】</t>
    <rPh sb="1" eb="3">
      <t>キュウゴ</t>
    </rPh>
    <phoneticPr fontId="3"/>
  </si>
  <si>
    <t>例えば３月２０日の午後に入所し、３月２２日の午後に退所する２泊３日の場合</t>
    <rPh sb="0" eb="1">
      <t>タト</t>
    </rPh>
    <rPh sb="4" eb="5">
      <t>ガツ</t>
    </rPh>
    <rPh sb="7" eb="8">
      <t>ニチ</t>
    </rPh>
    <rPh sb="9" eb="11">
      <t>ゴゴ</t>
    </rPh>
    <rPh sb="12" eb="14">
      <t>ニュウショ</t>
    </rPh>
    <rPh sb="17" eb="18">
      <t>ガツ</t>
    </rPh>
    <rPh sb="20" eb="21">
      <t>ニチ</t>
    </rPh>
    <rPh sb="22" eb="24">
      <t>ゴゴ</t>
    </rPh>
    <rPh sb="25" eb="27">
      <t>タイショ</t>
    </rPh>
    <rPh sb="30" eb="31">
      <t>ハク</t>
    </rPh>
    <rPh sb="32" eb="33">
      <t>ニチ</t>
    </rPh>
    <rPh sb="34" eb="36">
      <t>バアイ</t>
    </rPh>
    <phoneticPr fontId="3"/>
  </si>
  <si>
    <t>夜間</t>
    <rPh sb="0" eb="2">
      <t>ヤカン</t>
    </rPh>
    <phoneticPr fontId="3"/>
  </si>
  <si>
    <t>１日目</t>
    <rPh sb="1" eb="2">
      <t>ニチ</t>
    </rPh>
    <rPh sb="2" eb="3">
      <t>メ</t>
    </rPh>
    <phoneticPr fontId="3"/>
  </si>
  <si>
    <t>ログＡ</t>
  </si>
  <si>
    <t>海洋ドリンク注文欄</t>
    <rPh sb="0" eb="2">
      <t>カイヨウ</t>
    </rPh>
    <rPh sb="6" eb="8">
      <t>チュウモン</t>
    </rPh>
    <rPh sb="8" eb="9">
      <t>ラン</t>
    </rPh>
    <phoneticPr fontId="3"/>
  </si>
  <si>
    <t>２日目</t>
    <rPh sb="1" eb="2">
      <t>ニチ</t>
    </rPh>
    <rPh sb="2" eb="3">
      <t>メ</t>
    </rPh>
    <phoneticPr fontId="3"/>
  </si>
  <si>
    <t>＊午前、午後、夜間の欄は利用する時間帯にすべてに”○”印を入力してください。</t>
    <rPh sb="1" eb="3">
      <t>ゴゼン</t>
    </rPh>
    <rPh sb="4" eb="6">
      <t>ゴゴ</t>
    </rPh>
    <rPh sb="7" eb="9">
      <t>ヤカン</t>
    </rPh>
    <rPh sb="10" eb="11">
      <t>ラン</t>
    </rPh>
    <rPh sb="12" eb="14">
      <t>リヨウ</t>
    </rPh>
    <rPh sb="16" eb="19">
      <t>ジカンタイ</t>
    </rPh>
    <rPh sb="27" eb="28">
      <t>シルシ</t>
    </rPh>
    <rPh sb="29" eb="31">
      <t>ニュウリョク</t>
    </rPh>
    <phoneticPr fontId="3"/>
  </si>
  <si>
    <t>代表者職氏名</t>
    <rPh sb="0" eb="3">
      <t>ダイヒョウシャ</t>
    </rPh>
    <rPh sb="3" eb="4">
      <t>ショク</t>
    </rPh>
    <rPh sb="4" eb="5">
      <t>シ</t>
    </rPh>
    <rPh sb="5" eb="6">
      <t>メイ</t>
    </rPh>
    <phoneticPr fontId="3"/>
  </si>
  <si>
    <t>３日目</t>
    <rPh sb="1" eb="2">
      <t>ニチ</t>
    </rPh>
    <rPh sb="2" eb="3">
      <t>メ</t>
    </rPh>
    <phoneticPr fontId="3"/>
  </si>
  <si>
    <t>利用料減免承認申請書</t>
    <rPh sb="0" eb="2">
      <t>リヨウ</t>
    </rPh>
    <rPh sb="2" eb="3">
      <t>リョウ</t>
    </rPh>
    <rPh sb="3" eb="5">
      <t>ゲンメン</t>
    </rPh>
    <rPh sb="5" eb="7">
      <t>ショウニン</t>
    </rPh>
    <rPh sb="7" eb="10">
      <t>シンセイショ</t>
    </rPh>
    <phoneticPr fontId="3"/>
  </si>
  <si>
    <t>４日目</t>
    <rPh sb="1" eb="2">
      <t>ニチ</t>
    </rPh>
    <rPh sb="2" eb="3">
      <t>メ</t>
    </rPh>
    <phoneticPr fontId="3"/>
  </si>
  <si>
    <t>バーベキュー
（ソフトドリンク付）</t>
    <rPh sb="15" eb="16">
      <t>ツ</t>
    </rPh>
    <phoneticPr fontId="3"/>
  </si>
  <si>
    <t>※青年の家記入欄</t>
  </si>
  <si>
    <t>５日目</t>
    <rPh sb="1" eb="2">
      <t>ニチ</t>
    </rPh>
    <rPh sb="2" eb="3">
      <t>メ</t>
    </rPh>
    <phoneticPr fontId="3"/>
  </si>
  <si>
    <t>令和△年3月20日</t>
    <rPh sb="0" eb="2">
      <t>レイワ</t>
    </rPh>
    <rPh sb="3" eb="4">
      <t>ネン</t>
    </rPh>
    <rPh sb="5" eb="6">
      <t>ガツ</t>
    </rPh>
    <rPh sb="8" eb="9">
      <t>ニチ</t>
    </rPh>
    <phoneticPr fontId="3"/>
  </si>
  <si>
    <t>≪活動プログラム時の団体指導者の役割分担表≫</t>
    <rPh sb="1" eb="3">
      <t>カツドウ</t>
    </rPh>
    <rPh sb="8" eb="9">
      <t>ジ</t>
    </rPh>
    <rPh sb="10" eb="12">
      <t>ダンタイ</t>
    </rPh>
    <rPh sb="12" eb="15">
      <t>シドウシャ</t>
    </rPh>
    <rPh sb="16" eb="18">
      <t>ヤクワリ</t>
    </rPh>
    <rPh sb="18" eb="20">
      <t>ブンタン</t>
    </rPh>
    <rPh sb="20" eb="21">
      <t>ヒョウ</t>
    </rPh>
    <phoneticPr fontId="3"/>
  </si>
  <si>
    <t>・避難誘導担当【　　　　　　　】【　　　　　　　】【　　　　　　　】【　　　　　　　】【　　　　　　　】</t>
    <rPh sb="1" eb="3">
      <t>ヒナン</t>
    </rPh>
    <rPh sb="3" eb="5">
      <t>ユウドウ</t>
    </rPh>
    <rPh sb="5" eb="7">
      <t>タントウ</t>
    </rPh>
    <phoneticPr fontId="3"/>
  </si>
  <si>
    <t>○</t>
  </si>
  <si>
    <t>６日目</t>
    <rPh sb="1" eb="2">
      <t>ニチ</t>
    </rPh>
    <rPh sb="2" eb="3">
      <t>メ</t>
    </rPh>
    <phoneticPr fontId="3"/>
  </si>
  <si>
    <t>成人</t>
    <rPh sb="0" eb="2">
      <t>セイジン</t>
    </rPh>
    <phoneticPr fontId="3"/>
  </si>
  <si>
    <t>令和△年3月22日</t>
    <rPh sb="0" eb="2">
      <t>レイワ</t>
    </rPh>
    <rPh sb="3" eb="4">
      <t>ネン</t>
    </rPh>
    <rPh sb="5" eb="6">
      <t>ガツ</t>
    </rPh>
    <rPh sb="8" eb="9">
      <t>ニチ</t>
    </rPh>
    <phoneticPr fontId="3"/>
  </si>
  <si>
    <t>△</t>
  </si>
  <si>
    <t>利用承認申請書</t>
    <rPh sb="0" eb="2">
      <t>リヨウ</t>
    </rPh>
    <rPh sb="2" eb="4">
      <t>ショウニン</t>
    </rPh>
    <rPh sb="4" eb="7">
      <t>シンセイショ</t>
    </rPh>
    <phoneticPr fontId="3"/>
  </si>
  <si>
    <t>静岡県立三ケ日青年の家</t>
    <rPh sb="0" eb="4">
      <t>シズオカケンリツ</t>
    </rPh>
    <rPh sb="4" eb="7">
      <t>ミッカビ</t>
    </rPh>
    <rPh sb="7" eb="9">
      <t>セイネン</t>
    </rPh>
    <rPh sb="10" eb="11">
      <t>イエ</t>
    </rPh>
    <phoneticPr fontId="3"/>
  </si>
  <si>
    <t>申請者</t>
    <rPh sb="0" eb="3">
      <t>シンセイシャ</t>
    </rPh>
    <phoneticPr fontId="3"/>
  </si>
  <si>
    <r>
      <t>次</t>
    </r>
    <r>
      <rPr>
        <sz val="11"/>
        <color auto="1"/>
        <rFont val="ＭＳ Ｐ明朝"/>
      </rPr>
      <t>のとおり静岡県立　　</t>
    </r>
    <r>
      <rPr>
        <sz val="12"/>
        <color auto="1"/>
        <rFont val="ＭＳ Ｐ明朝"/>
      </rPr>
      <t>三ケ日青年の家</t>
    </r>
    <r>
      <rPr>
        <sz val="11"/>
        <color auto="1"/>
        <rFont val="ＭＳ Ｐ明朝"/>
      </rPr>
      <t>　　を使用したいので、申請します。</t>
    </r>
    <rPh sb="0" eb="1">
      <t>ツギ</t>
    </rPh>
    <rPh sb="5" eb="9">
      <t>シズオカケンリツ</t>
    </rPh>
    <rPh sb="11" eb="14">
      <t>ミッカビ</t>
    </rPh>
    <rPh sb="14" eb="16">
      <t>セイネン</t>
    </rPh>
    <rPh sb="17" eb="18">
      <t>イエ</t>
    </rPh>
    <rPh sb="21" eb="23">
      <t>シヨウ</t>
    </rPh>
    <rPh sb="29" eb="31">
      <t>シンセイ</t>
    </rPh>
    <phoneticPr fontId="3"/>
  </si>
  <si>
    <t>（準備・火の管理・焼き上げ・片付け）</t>
  </si>
  <si>
    <t>・チェックポイントA【　　　　　　　】　　　　　　　　・チェックポイントB【　　　　　　　】</t>
  </si>
  <si>
    <t>利用目的</t>
    <rPh sb="0" eb="2">
      <t>リヨウ</t>
    </rPh>
    <rPh sb="2" eb="4">
      <t>モクテキ</t>
    </rPh>
    <phoneticPr fontId="3"/>
  </si>
  <si>
    <t>利用者名簿</t>
    <rPh sb="0" eb="3">
      <t>リヨウシャ</t>
    </rPh>
    <rPh sb="3" eb="5">
      <t>メイボ</t>
    </rPh>
    <phoneticPr fontId="3"/>
  </si>
  <si>
    <t>・</t>
  </si>
  <si>
    <t>から</t>
  </si>
  <si>
    <t>１９班（　　）</t>
    <rPh sb="2" eb="3">
      <t>ハン</t>
    </rPh>
    <phoneticPr fontId="3"/>
  </si>
  <si>
    <t>日帰りの利用者がいる場合には、利用者の内訳の日帰り（延べ）欄に入力が必要です。</t>
    <rPh sb="0" eb="2">
      <t>ヒガエ</t>
    </rPh>
    <rPh sb="4" eb="7">
      <t>リヨウシャ</t>
    </rPh>
    <rPh sb="10" eb="12">
      <t>バアイ</t>
    </rPh>
    <rPh sb="15" eb="17">
      <t>リヨウ</t>
    </rPh>
    <rPh sb="17" eb="18">
      <t>シャ</t>
    </rPh>
    <rPh sb="19" eb="21">
      <t>ウチワケ</t>
    </rPh>
    <rPh sb="22" eb="24">
      <t>ヒガエ</t>
    </rPh>
    <rPh sb="26" eb="27">
      <t>ノ</t>
    </rPh>
    <rPh sb="29" eb="30">
      <t>ラン</t>
    </rPh>
    <rPh sb="31" eb="33">
      <t>ニュウリョク</t>
    </rPh>
    <rPh sb="34" eb="36">
      <t>ヒツヨウ</t>
    </rPh>
    <phoneticPr fontId="3"/>
  </si>
  <si>
    <t>女</t>
    <rPh sb="0" eb="1">
      <t>オンナ</t>
    </rPh>
    <phoneticPr fontId="3"/>
  </si>
  <si>
    <t>②名簿２に記載されている日帰り利用者の実人数は次のとおりです。
この人数をもとに、日帰り（延べ）の欄に入力をしてください。</t>
    <rPh sb="1" eb="3">
      <t>メイボ</t>
    </rPh>
    <rPh sb="5" eb="7">
      <t>キサイ</t>
    </rPh>
    <rPh sb="12" eb="14">
      <t>ヒガエ</t>
    </rPh>
    <rPh sb="15" eb="18">
      <t>リヨウシャ</t>
    </rPh>
    <rPh sb="19" eb="20">
      <t>ジツ</t>
    </rPh>
    <rPh sb="20" eb="22">
      <t>ニンズウ</t>
    </rPh>
    <rPh sb="23" eb="24">
      <t>ツギ</t>
    </rPh>
    <rPh sb="34" eb="36">
      <t>ニンズウ</t>
    </rPh>
    <rPh sb="41" eb="43">
      <t>ヒガエ</t>
    </rPh>
    <rPh sb="45" eb="46">
      <t>ノ</t>
    </rPh>
    <rPh sb="49" eb="50">
      <t>ラン</t>
    </rPh>
    <rPh sb="51" eb="53">
      <t>ニュウリョク</t>
    </rPh>
    <phoneticPr fontId="3"/>
  </si>
  <si>
    <t>利用日時</t>
    <rPh sb="0" eb="2">
      <t>リヨウ</t>
    </rPh>
    <rPh sb="2" eb="4">
      <t>ニチジ</t>
    </rPh>
    <phoneticPr fontId="3"/>
  </si>
  <si>
    <t>利用者の内訳</t>
    <rPh sb="0" eb="2">
      <t>リヨウ</t>
    </rPh>
    <rPh sb="2" eb="3">
      <t>シャ</t>
    </rPh>
    <rPh sb="4" eb="6">
      <t>ウチワケ</t>
    </rPh>
    <phoneticPr fontId="3"/>
  </si>
  <si>
    <t>個　数</t>
    <rPh sb="0" eb="1">
      <t>コ</t>
    </rPh>
    <rPh sb="2" eb="3">
      <t>カズ</t>
    </rPh>
    <phoneticPr fontId="3"/>
  </si>
  <si>
    <t>２９班（　　）</t>
    <rPh sb="2" eb="3">
      <t>ハン</t>
    </rPh>
    <phoneticPr fontId="3"/>
  </si>
  <si>
    <t>計</t>
    <rPh sb="0" eb="1">
      <t>ケイ</t>
    </rPh>
    <phoneticPr fontId="3"/>
  </si>
  <si>
    <t>例えば、Ａさんが２日日帰りをし、Ｂさんが１日のみ日帰りをした場合、日帰り（実）の表示は　２　となりますが、日帰り（延べ）は　３　と入力することになります。</t>
    <rPh sb="0" eb="1">
      <t>タト</t>
    </rPh>
    <rPh sb="9" eb="10">
      <t>ニチ</t>
    </rPh>
    <rPh sb="10" eb="12">
      <t>ヒガエ</t>
    </rPh>
    <rPh sb="21" eb="22">
      <t>ニチ</t>
    </rPh>
    <rPh sb="24" eb="26">
      <t>ヒガエ</t>
    </rPh>
    <rPh sb="30" eb="32">
      <t>バアイ</t>
    </rPh>
    <rPh sb="33" eb="35">
      <t>ヒガエ</t>
    </rPh>
    <rPh sb="37" eb="38">
      <t>ジツ</t>
    </rPh>
    <rPh sb="40" eb="42">
      <t>ヒョウジ</t>
    </rPh>
    <rPh sb="53" eb="55">
      <t>ヒガエ</t>
    </rPh>
    <rPh sb="57" eb="58">
      <t>ノ</t>
    </rPh>
    <rPh sb="65" eb="67">
      <t>ニュウリョク</t>
    </rPh>
    <phoneticPr fontId="3"/>
  </si>
  <si>
    <t>区　分</t>
    <rPh sb="0" eb="1">
      <t>ク</t>
    </rPh>
    <rPh sb="2" eb="3">
      <t>ブン</t>
    </rPh>
    <phoneticPr fontId="3"/>
  </si>
  <si>
    <t>○要項の作成・提出（下記項目を必ず記載）</t>
    <rPh sb="1" eb="3">
      <t>ヨウコウ</t>
    </rPh>
    <rPh sb="4" eb="6">
      <t>サクセイ</t>
    </rPh>
    <rPh sb="7" eb="9">
      <t>テイシュツ</t>
    </rPh>
    <rPh sb="10" eb="12">
      <t>カキ</t>
    </rPh>
    <rPh sb="12" eb="14">
      <t>コウモク</t>
    </rPh>
    <rPh sb="15" eb="16">
      <t>カナラ</t>
    </rPh>
    <rPh sb="17" eb="19">
      <t>キサイ</t>
    </rPh>
    <phoneticPr fontId="3"/>
  </si>
  <si>
    <t>（材料配布・生地作り・調理器具拭きあげ・食堂内清掃　等）</t>
    <rPh sb="1" eb="3">
      <t>ザイリョウ</t>
    </rPh>
    <rPh sb="3" eb="5">
      <t>ハイフ</t>
    </rPh>
    <rPh sb="6" eb="8">
      <t>キジ</t>
    </rPh>
    <rPh sb="8" eb="9">
      <t>ツク</t>
    </rPh>
    <rPh sb="11" eb="13">
      <t>チョウリ</t>
    </rPh>
    <rPh sb="13" eb="15">
      <t>キグ</t>
    </rPh>
    <rPh sb="15" eb="16">
      <t>フ</t>
    </rPh>
    <rPh sb="20" eb="22">
      <t>ショクドウ</t>
    </rPh>
    <rPh sb="22" eb="23">
      <t>ナイ</t>
    </rPh>
    <rPh sb="23" eb="25">
      <t>セイソウ</t>
    </rPh>
    <rPh sb="26" eb="27">
      <t>トウ</t>
    </rPh>
    <phoneticPr fontId="3"/>
  </si>
  <si>
    <t>円</t>
    <rPh sb="0" eb="1">
      <t>エン</t>
    </rPh>
    <phoneticPr fontId="3"/>
  </si>
  <si>
    <t>午 前</t>
    <rPh sb="0" eb="1">
      <t>ウマ</t>
    </rPh>
    <rPh sb="2" eb="3">
      <t>マエ</t>
    </rPh>
    <phoneticPr fontId="3"/>
  </si>
  <si>
    <t>午 後</t>
    <rPh sb="0" eb="1">
      <t>ウマ</t>
    </rPh>
    <rPh sb="2" eb="3">
      <t>アト</t>
    </rPh>
    <phoneticPr fontId="3"/>
  </si>
  <si>
    <t>≪指定文字列≫</t>
    <rPh sb="1" eb="3">
      <t>シテイ</t>
    </rPh>
    <rPh sb="3" eb="6">
      <t>モジレツ</t>
    </rPh>
    <phoneticPr fontId="3"/>
  </si>
  <si>
    <t xml:space="preserve">
おなまえ</t>
  </si>
  <si>
    <t>宿　　泊</t>
    <rPh sb="0" eb="1">
      <t>ヤド</t>
    </rPh>
    <rPh sb="3" eb="4">
      <t>ハク</t>
    </rPh>
    <phoneticPr fontId="3"/>
  </si>
  <si>
    <t>利用者の内訳</t>
    <rPh sb="0" eb="3">
      <t>リヨウシャ</t>
    </rPh>
    <rPh sb="4" eb="6">
      <t>ウチワケ</t>
    </rPh>
    <phoneticPr fontId="3"/>
  </si>
  <si>
    <t>日帰り（延べ）</t>
    <rPh sb="0" eb="2">
      <t>ヒガエ</t>
    </rPh>
    <rPh sb="4" eb="5">
      <t>ノ</t>
    </rPh>
    <phoneticPr fontId="3"/>
  </si>
  <si>
    <t>　☆魚釣り・かに釣り</t>
    <rPh sb="2" eb="3">
      <t>サカナ</t>
    </rPh>
    <rPh sb="3" eb="4">
      <t>ツ</t>
    </rPh>
    <rPh sb="8" eb="9">
      <t>ツ</t>
    </rPh>
    <phoneticPr fontId="3"/>
  </si>
  <si>
    <t>卵</t>
    <rPh sb="0" eb="1">
      <t>タマゴ</t>
    </rPh>
    <phoneticPr fontId="3"/>
  </si>
  <si>
    <t>日帰り（実）</t>
    <rPh sb="0" eb="2">
      <t>ヒガエ</t>
    </rPh>
    <rPh sb="4" eb="5">
      <t>ジツ</t>
    </rPh>
    <phoneticPr fontId="3"/>
  </si>
  <si>
    <t>昼食　720円</t>
    <rPh sb="0" eb="2">
      <t>チュウショク</t>
    </rPh>
    <rPh sb="6" eb="7">
      <t>エン</t>
    </rPh>
    <phoneticPr fontId="3"/>
  </si>
  <si>
    <t>年月日（曜日）</t>
    <rPh sb="0" eb="3">
      <t>ネンガッピ</t>
    </rPh>
    <rPh sb="4" eb="6">
      <t>ヨウビ</t>
    </rPh>
    <phoneticPr fontId="3"/>
  </si>
  <si>
    <t>した個人情報等の管理は静岡県立三ケ日青年の家にて厳重に行います。</t>
    <rPh sb="2" eb="4">
      <t>コジン</t>
    </rPh>
    <phoneticPr fontId="3"/>
  </si>
  <si>
    <t>　☆活動時における役割分担</t>
    <rPh sb="2" eb="4">
      <t>カツドウ</t>
    </rPh>
    <rPh sb="4" eb="5">
      <t>ジ</t>
    </rPh>
    <rPh sb="9" eb="11">
      <t>ヤクワリ</t>
    </rPh>
    <rPh sb="11" eb="13">
      <t>ブンタン</t>
    </rPh>
    <phoneticPr fontId="3"/>
  </si>
  <si>
    <t>人</t>
    <rPh sb="0" eb="1">
      <t>ニン</t>
    </rPh>
    <phoneticPr fontId="3"/>
  </si>
  <si>
    <t>学生</t>
    <rPh sb="0" eb="2">
      <t>ガクセイ</t>
    </rPh>
    <phoneticPr fontId="3"/>
  </si>
  <si>
    <t>２８班（　　）</t>
    <rPh sb="2" eb="3">
      <t>ハン</t>
    </rPh>
    <phoneticPr fontId="3"/>
  </si>
  <si>
    <t>ＴＥＬ</t>
  </si>
  <si>
    <t>生徒（中学生）</t>
    <rPh sb="0" eb="2">
      <t>セイト</t>
    </rPh>
    <rPh sb="3" eb="6">
      <t>チュウガクセイ</t>
    </rPh>
    <phoneticPr fontId="3"/>
  </si>
  <si>
    <t>県又は県教育委員会が主催し、又は共催する事業に参加　　　　　　　　するため</t>
    <rPh sb="0" eb="1">
      <t>ケン</t>
    </rPh>
    <rPh sb="1" eb="2">
      <t>マタ</t>
    </rPh>
    <rPh sb="3" eb="4">
      <t>ケン</t>
    </rPh>
    <rPh sb="4" eb="6">
      <t>キョウイク</t>
    </rPh>
    <rPh sb="6" eb="9">
      <t>イインカイ</t>
    </rPh>
    <rPh sb="10" eb="12">
      <t>シュサイ</t>
    </rPh>
    <rPh sb="14" eb="15">
      <t>マタ</t>
    </rPh>
    <rPh sb="16" eb="18">
      <t>キョウサイ</t>
    </rPh>
    <rPh sb="20" eb="22">
      <t>ジギョウ</t>
    </rPh>
    <rPh sb="23" eb="25">
      <t>サンカ</t>
    </rPh>
    <phoneticPr fontId="3"/>
  </si>
  <si>
    <t>児童</t>
    <rPh sb="0" eb="2">
      <t>ジドウ</t>
    </rPh>
    <phoneticPr fontId="3"/>
  </si>
  <si>
    <t>１３班（　　）</t>
    <rPh sb="2" eb="3">
      <t>ハン</t>
    </rPh>
    <phoneticPr fontId="3"/>
  </si>
  <si>
    <t>幼児</t>
    <rPh sb="0" eb="2">
      <t>ヨウジ</t>
    </rPh>
    <phoneticPr fontId="3"/>
  </si>
  <si>
    <t>食物アレルギー
該当者</t>
  </si>
  <si>
    <t>指導者・引率者</t>
    <rPh sb="0" eb="3">
      <t>シドウシャ</t>
    </rPh>
    <rPh sb="4" eb="7">
      <t>インソツシャ</t>
    </rPh>
    <phoneticPr fontId="3"/>
  </si>
  <si>
    <t>小計</t>
    <rPh sb="0" eb="2">
      <t>ショウケイ</t>
    </rPh>
    <phoneticPr fontId="3"/>
  </si>
  <si>
    <t>合計</t>
    <rPh sb="0" eb="2">
      <t>ゴウケイ</t>
    </rPh>
    <phoneticPr fontId="3"/>
  </si>
  <si>
    <t>申請者の    連絡先</t>
    <rPh sb="0" eb="3">
      <t>シンセイシャ</t>
    </rPh>
    <rPh sb="8" eb="11">
      <t>レンラクサキ</t>
    </rPh>
    <phoneticPr fontId="3"/>
  </si>
  <si>
    <t>代表者名</t>
    <rPh sb="0" eb="3">
      <t>ダイヒョウシャ</t>
    </rPh>
    <rPh sb="3" eb="4">
      <t>メイ</t>
    </rPh>
    <phoneticPr fontId="3"/>
  </si>
  <si>
    <t>連絡責任者</t>
    <rPh sb="0" eb="2">
      <t>レンラク</t>
    </rPh>
    <rPh sb="2" eb="5">
      <t>セキニンシャ</t>
    </rPh>
    <phoneticPr fontId="3"/>
  </si>
  <si>
    <t>日帰り・区分</t>
    <rPh sb="0" eb="2">
      <t>ヒガエ</t>
    </rPh>
    <rPh sb="4" eb="6">
      <t>クブン</t>
    </rPh>
    <phoneticPr fontId="3"/>
  </si>
  <si>
    <t>2回目</t>
    <rPh sb="1" eb="3">
      <t>カイメ</t>
    </rPh>
    <phoneticPr fontId="3"/>
  </si>
  <si>
    <t>指定管理者</t>
    <rPh sb="0" eb="2">
      <t>シテイ</t>
    </rPh>
    <rPh sb="2" eb="5">
      <t>カンリシャ</t>
    </rPh>
    <phoneticPr fontId="3"/>
  </si>
  <si>
    <t>宿泊分計</t>
    <rPh sb="0" eb="2">
      <t>シュクハク</t>
    </rPh>
    <rPh sb="2" eb="3">
      <t>ブン</t>
    </rPh>
    <rPh sb="3" eb="4">
      <t>ケイ</t>
    </rPh>
    <phoneticPr fontId="3"/>
  </si>
  <si>
    <t>減免の理由</t>
    <rPh sb="0" eb="2">
      <t>ゲンメン</t>
    </rPh>
    <rPh sb="3" eb="5">
      <t>リユウ</t>
    </rPh>
    <phoneticPr fontId="3"/>
  </si>
  <si>
    <t>（２）</t>
  </si>
  <si>
    <t>氏　名</t>
    <rPh sb="0" eb="1">
      <t>シ</t>
    </rPh>
    <rPh sb="2" eb="3">
      <t>メイ</t>
    </rPh>
    <phoneticPr fontId="3"/>
  </si>
  <si>
    <t>義務教育諸学校の教育計画に基づく学校行事に参加するもののうち、下記のいずれかに該当するため。</t>
    <rPh sb="0" eb="2">
      <t>ギム</t>
    </rPh>
    <rPh sb="2" eb="4">
      <t>キョウイク</t>
    </rPh>
    <rPh sb="4" eb="5">
      <t>ショ</t>
    </rPh>
    <rPh sb="5" eb="7">
      <t>ガッコウ</t>
    </rPh>
    <rPh sb="8" eb="10">
      <t>キョウイク</t>
    </rPh>
    <rPh sb="10" eb="12">
      <t>ケイカク</t>
    </rPh>
    <rPh sb="13" eb="14">
      <t>モト</t>
    </rPh>
    <rPh sb="16" eb="18">
      <t>ガッコウ</t>
    </rPh>
    <rPh sb="18" eb="20">
      <t>ギョウジ</t>
    </rPh>
    <rPh sb="21" eb="23">
      <t>サンカ</t>
    </rPh>
    <rPh sb="31" eb="33">
      <t>カキ</t>
    </rPh>
    <rPh sb="39" eb="41">
      <t>ガイトウ</t>
    </rPh>
    <phoneticPr fontId="3"/>
  </si>
  <si>
    <t>活動期間及び時間</t>
    <rPh sb="0" eb="2">
      <t>カツドウ</t>
    </rPh>
    <rPh sb="2" eb="4">
      <t>キカン</t>
    </rPh>
    <rPh sb="4" eb="5">
      <t>オヨ</t>
    </rPh>
    <rPh sb="6" eb="8">
      <t>ジカン</t>
    </rPh>
    <phoneticPr fontId="3"/>
  </si>
  <si>
    <t>⑨指導者　　　【　　　　　　　　　　】携帯電話（　　　　　　　　　　　　　　　　　　　　）</t>
    <rPh sb="1" eb="4">
      <t>シドウシャ</t>
    </rPh>
    <phoneticPr fontId="3"/>
  </si>
  <si>
    <t>ア</t>
  </si>
  <si>
    <t>イ</t>
  </si>
  <si>
    <t>生活保護法による保護を受けている者</t>
  </si>
  <si>
    <t>ウ</t>
  </si>
  <si>
    <r>
      <t>区</t>
    </r>
    <r>
      <rPr>
        <sz val="11"/>
        <color auto="1"/>
        <rFont val="ＭＳ Ｐゴシック"/>
      </rPr>
      <t>分　（該当に☑をいれる）</t>
    </r>
    <rPh sb="4" eb="6">
      <t>ガイトウ</t>
    </rPh>
    <phoneticPr fontId="3"/>
  </si>
  <si>
    <t>児童福祉法第7条第1項に規定する児童福祉施設に入所し、又は通園している者</t>
  </si>
  <si>
    <t>エ</t>
  </si>
  <si>
    <t>ログＣ</t>
  </si>
  <si>
    <t>・レイクサイドガード下【　　　　　　　】　　　　   　</t>
    <rPh sb="10" eb="11">
      <t>シタ</t>
    </rPh>
    <phoneticPr fontId="3"/>
  </si>
  <si>
    <t>・最前列【　　　　　　　】　※下見実施者に限る</t>
    <rPh sb="1" eb="4">
      <t>サイゼンレツ</t>
    </rPh>
    <rPh sb="15" eb="17">
      <t>シタミ</t>
    </rPh>
    <rPh sb="17" eb="19">
      <t>ジッシ</t>
    </rPh>
    <rPh sb="19" eb="20">
      <t>シャ</t>
    </rPh>
    <rPh sb="21" eb="22">
      <t>カギ</t>
    </rPh>
    <phoneticPr fontId="3"/>
  </si>
  <si>
    <t>オ</t>
  </si>
  <si>
    <t>（３）</t>
  </si>
  <si>
    <t>／</t>
  </si>
  <si>
    <t>その他教育委員会が特別の理由があると認めるため</t>
    <rPh sb="2" eb="3">
      <t>タ</t>
    </rPh>
    <rPh sb="3" eb="5">
      <t>キョウイク</t>
    </rPh>
    <rPh sb="5" eb="8">
      <t>イインカイ</t>
    </rPh>
    <rPh sb="9" eb="11">
      <t>トクベツ</t>
    </rPh>
    <rPh sb="12" eb="14">
      <t>リユウ</t>
    </rPh>
    <rPh sb="18" eb="19">
      <t>ミト</t>
    </rPh>
    <phoneticPr fontId="3"/>
  </si>
  <si>
    <t>三ケ日青年の家の指定管理者が必要と認める以下の場合</t>
    <rPh sb="0" eb="3">
      <t>ミッカビ</t>
    </rPh>
    <rPh sb="3" eb="5">
      <t>セイネン</t>
    </rPh>
    <rPh sb="6" eb="7">
      <t>イエ</t>
    </rPh>
    <rPh sb="20" eb="22">
      <t>イカ</t>
    </rPh>
    <rPh sb="23" eb="25">
      <t>バアイ</t>
    </rPh>
    <phoneticPr fontId="3"/>
  </si>
  <si>
    <t>艇長（所員）</t>
    <rPh sb="0" eb="2">
      <t>テイチョウ</t>
    </rPh>
    <rPh sb="3" eb="5">
      <t>ショイン</t>
    </rPh>
    <phoneticPr fontId="3"/>
  </si>
  <si>
    <t>月</t>
    <rPh sb="0" eb="1">
      <t>ガツ</t>
    </rPh>
    <phoneticPr fontId="3"/>
  </si>
  <si>
    <t>～</t>
  </si>
  <si>
    <t>迄</t>
    <rPh sb="0" eb="1">
      <t>マデ</t>
    </rPh>
    <phoneticPr fontId="3"/>
  </si>
  <si>
    <r>
      <t>減</t>
    </r>
    <r>
      <rPr>
        <b/>
        <sz val="16"/>
        <color auto="1"/>
        <rFont val="ＭＳ Ｐ明朝"/>
      </rPr>
      <t>免申請額</t>
    </r>
    <r>
      <rPr>
        <b/>
        <sz val="11"/>
        <color auto="1"/>
        <rFont val="ＭＳ Ｐ明朝"/>
      </rPr>
      <t>（利用者のうち、減免対象となる者の人数・員数を記載）</t>
    </r>
    <rPh sb="0" eb="2">
      <t>ゲンメン</t>
    </rPh>
    <rPh sb="2" eb="4">
      <t>シンセイ</t>
    </rPh>
    <rPh sb="4" eb="5">
      <t>ガク</t>
    </rPh>
    <rPh sb="6" eb="9">
      <t>リヨウシャ</t>
    </rPh>
    <rPh sb="13" eb="17">
      <t>ゲンメンタイショウ</t>
    </rPh>
    <rPh sb="20" eb="21">
      <t>モノ</t>
    </rPh>
    <rPh sb="22" eb="24">
      <t>ニンズウ</t>
    </rPh>
    <rPh sb="25" eb="27">
      <t>インスウ</t>
    </rPh>
    <rPh sb="28" eb="30">
      <t>キサイ</t>
    </rPh>
    <phoneticPr fontId="3"/>
  </si>
  <si>
    <t>ログＢ</t>
  </si>
  <si>
    <t>区分</t>
    <rPh sb="0" eb="2">
      <t>クブン</t>
    </rPh>
    <phoneticPr fontId="3"/>
  </si>
  <si>
    <t>３班（　　）</t>
    <rPh sb="1" eb="2">
      <t>ハン</t>
    </rPh>
    <phoneticPr fontId="3"/>
  </si>
  <si>
    <t>宿泊分</t>
    <rPh sb="0" eb="2">
      <t>シュクハク</t>
    </rPh>
    <rPh sb="2" eb="3">
      <t>ブン</t>
    </rPh>
    <phoneticPr fontId="3"/>
  </si>
  <si>
    <t>日帰り分</t>
    <rPh sb="0" eb="2">
      <t>ヒガエ</t>
    </rPh>
    <rPh sb="3" eb="4">
      <t>ブン</t>
    </rPh>
    <phoneticPr fontId="3"/>
  </si>
  <si>
    <t>・活動担当（活動の指導、研修生の把握）【　　　　　　　】</t>
    <rPh sb="1" eb="3">
      <t>カツドウ</t>
    </rPh>
    <rPh sb="3" eb="5">
      <t>タントウ</t>
    </rPh>
    <rPh sb="6" eb="8">
      <t>カツドウ</t>
    </rPh>
    <rPh sb="9" eb="11">
      <t>シドウ</t>
    </rPh>
    <rPh sb="12" eb="15">
      <t>ケンシュウセイ</t>
    </rPh>
    <rPh sb="16" eb="18">
      <t>ハアク</t>
    </rPh>
    <phoneticPr fontId="3"/>
  </si>
  <si>
    <t>円×</t>
    <rPh sb="0" eb="1">
      <t>エン</t>
    </rPh>
    <phoneticPr fontId="3"/>
  </si>
  <si>
    <t>☆ミッカビ　ジロウ</t>
  </si>
  <si>
    <t>泊＝</t>
    <rPh sb="0" eb="1">
      <t>ハク</t>
    </rPh>
    <phoneticPr fontId="3"/>
  </si>
  <si>
    <t>人＝</t>
    <rPh sb="0" eb="1">
      <t>ニン</t>
    </rPh>
    <phoneticPr fontId="3"/>
  </si>
  <si>
    <t>連絡先</t>
    <rPh sb="0" eb="3">
      <t>レンラクサキ</t>
    </rPh>
    <phoneticPr fontId="3"/>
  </si>
  <si>
    <t>学生・生徒（高校）</t>
    <rPh sb="0" eb="2">
      <t>ガクセイ</t>
    </rPh>
    <rPh sb="3" eb="5">
      <t>セイト</t>
    </rPh>
    <rPh sb="6" eb="8">
      <t>コウコウ</t>
    </rPh>
    <phoneticPr fontId="3"/>
  </si>
  <si>
    <t>３０班（　　）</t>
    <rPh sb="2" eb="3">
      <t>ハン</t>
    </rPh>
    <phoneticPr fontId="3"/>
  </si>
  <si>
    <t>生徒（中学）・児童・幼児</t>
    <rPh sb="0" eb="2">
      <t>セイト</t>
    </rPh>
    <rPh sb="3" eb="5">
      <t>チュウガク</t>
    </rPh>
    <rPh sb="7" eb="9">
      <t>ジドウ</t>
    </rPh>
    <rPh sb="10" eb="12">
      <t>ヨウジ</t>
    </rPh>
    <phoneticPr fontId="3"/>
  </si>
  <si>
    <t>○活動者名簿の提出</t>
    <rPh sb="1" eb="3">
      <t>カツドウ</t>
    </rPh>
    <rPh sb="3" eb="4">
      <t>シャ</t>
    </rPh>
    <rPh sb="4" eb="6">
      <t>メイボ</t>
    </rPh>
    <rPh sb="7" eb="9">
      <t>テイシュツ</t>
    </rPh>
    <phoneticPr fontId="3"/>
  </si>
  <si>
    <t>⑧指導者　　　【　　　　　　　　　　】携帯電話（　　　　　　　　　　　　　　　　　　　　）</t>
    <rPh sb="1" eb="4">
      <t>シドウシャ</t>
    </rPh>
    <phoneticPr fontId="3"/>
  </si>
  <si>
    <t>その他の者</t>
    <rPh sb="2" eb="3">
      <t>タ</t>
    </rPh>
    <rPh sb="4" eb="5">
      <t>モノ</t>
    </rPh>
    <phoneticPr fontId="3"/>
  </si>
  <si>
    <t>日帰り分計</t>
    <rPh sb="0" eb="2">
      <t>ヒガエ</t>
    </rPh>
    <rPh sb="3" eb="4">
      <t>ブン</t>
    </rPh>
    <rPh sb="4" eb="5">
      <t>ケイ</t>
    </rPh>
    <phoneticPr fontId="3"/>
  </si>
  <si>
    <t>ケーキ￥500（2個）</t>
    <rPh sb="9" eb="10">
      <t>コ</t>
    </rPh>
    <phoneticPr fontId="3"/>
  </si>
  <si>
    <t>ＦＡＸ</t>
  </si>
  <si>
    <t>連絡責任者名</t>
    <rPh sb="0" eb="2">
      <t>レンラク</t>
    </rPh>
    <rPh sb="2" eb="5">
      <t>セキニンシャ</t>
    </rPh>
    <rPh sb="5" eb="6">
      <t>メイ</t>
    </rPh>
    <phoneticPr fontId="3"/>
  </si>
  <si>
    <t>パン・ケーキ</t>
  </si>
  <si>
    <t>利用期間</t>
    <rPh sb="0" eb="2">
      <t>リヨウ</t>
    </rPh>
    <rPh sb="2" eb="4">
      <t>キカン</t>
    </rPh>
    <phoneticPr fontId="3"/>
  </si>
  <si>
    <t>※いただいた個人情報はご利用にあたっての連絡に使用します。</t>
  </si>
  <si>
    <t>実施日：令和　　　年　　　月　　　日(　　　)</t>
    <rPh sb="0" eb="3">
      <t>ジッシビ</t>
    </rPh>
    <rPh sb="4" eb="6">
      <t>レイワ</t>
    </rPh>
    <rPh sb="9" eb="10">
      <t>ネン</t>
    </rPh>
    <rPh sb="13" eb="14">
      <t>ツキ</t>
    </rPh>
    <rPh sb="17" eb="18">
      <t>ヒ</t>
    </rPh>
    <phoneticPr fontId="3"/>
  </si>
  <si>
    <t>幼稚園</t>
    <rPh sb="0" eb="3">
      <t>ヨウチエン</t>
    </rPh>
    <phoneticPr fontId="3"/>
  </si>
  <si>
    <t>小学校</t>
    <rPh sb="0" eb="3">
      <t>ショウガッコウ</t>
    </rPh>
    <phoneticPr fontId="3"/>
  </si>
  <si>
    <t>中学校</t>
    <rPh sb="0" eb="3">
      <t>チュウガッコウ</t>
    </rPh>
    <phoneticPr fontId="3"/>
  </si>
  <si>
    <t>青年</t>
    <rPh sb="0" eb="2">
      <t>セイネン</t>
    </rPh>
    <phoneticPr fontId="3"/>
  </si>
  <si>
    <t>指導者</t>
    <rPh sb="0" eb="3">
      <t>シドウシャ</t>
    </rPh>
    <phoneticPr fontId="3"/>
  </si>
  <si>
    <t>３週間前までに提出してください。</t>
    <rPh sb="1" eb="4">
      <t>シュウカンマエ</t>
    </rPh>
    <rPh sb="7" eb="9">
      <t>テイシュツ</t>
    </rPh>
    <phoneticPr fontId="3"/>
  </si>
  <si>
    <t>　☆サイクリング（　　　　　　コース）</t>
  </si>
  <si>
    <t>宿　泊</t>
  </si>
  <si>
    <t>１２班（　　）</t>
    <rPh sb="2" eb="3">
      <t>ハン</t>
    </rPh>
    <phoneticPr fontId="3"/>
  </si>
  <si>
    <t>男</t>
    <rPh sb="0" eb="1">
      <t>オトコ</t>
    </rPh>
    <phoneticPr fontId="3"/>
  </si>
  <si>
    <t>日帰り</t>
  </si>
  <si>
    <t>ピザ</t>
  </si>
  <si>
    <t>宿泊室別　人数割り振り</t>
    <rPh sb="0" eb="3">
      <t>シュクハクシツ</t>
    </rPh>
    <rPh sb="3" eb="4">
      <t>ベツ</t>
    </rPh>
    <rPh sb="5" eb="7">
      <t>ニンズウ</t>
    </rPh>
    <rPh sb="7" eb="8">
      <t>ワ</t>
    </rPh>
    <rPh sb="9" eb="10">
      <t>フ</t>
    </rPh>
    <phoneticPr fontId="3"/>
  </si>
  <si>
    <t>連絡担当者</t>
    <rPh sb="0" eb="5">
      <t>レンラクタ</t>
    </rPh>
    <phoneticPr fontId="3"/>
  </si>
  <si>
    <t>（　）は定員</t>
    <rPh sb="4" eb="6">
      <t>テイイン</t>
    </rPh>
    <phoneticPr fontId="3"/>
  </si>
  <si>
    <t>４階</t>
    <rPh sb="1" eb="2">
      <t>カイ</t>
    </rPh>
    <phoneticPr fontId="3"/>
  </si>
  <si>
    <t>団体利用者様　記載欄</t>
  </si>
  <si>
    <t>（１０）</t>
  </si>
  <si>
    <t>活動実施日</t>
    <rPh sb="0" eb="2">
      <t>カツドウ</t>
    </rPh>
    <rPh sb="2" eb="5">
      <t>ジッシビ</t>
    </rPh>
    <phoneticPr fontId="3"/>
  </si>
  <si>
    <t>和室１</t>
    <rPh sb="0" eb="2">
      <t>ワシツ</t>
    </rPh>
    <phoneticPr fontId="3"/>
  </si>
  <si>
    <t>和室２</t>
    <rPh sb="0" eb="2">
      <t>ワシツ</t>
    </rPh>
    <phoneticPr fontId="3"/>
  </si>
  <si>
    <t>和室３</t>
    <rPh sb="0" eb="2">
      <t>ワシツ</t>
    </rPh>
    <phoneticPr fontId="3"/>
  </si>
  <si>
    <t>（２５）</t>
  </si>
  <si>
    <t>ログハウス</t>
  </si>
  <si>
    <r>
      <t>[記載例］
みっかび　はまこ</t>
    </r>
    <r>
      <rPr>
        <sz val="11"/>
        <color auto="1"/>
        <rFont val="ＭＳ Ｐゴシック"/>
      </rPr>
      <t xml:space="preserve">
</t>
    </r>
    <r>
      <rPr>
        <u/>
        <sz val="9"/>
        <color auto="1"/>
        <rFont val="ＭＳ Ｐゴシック"/>
      </rPr>
      <t>※ひらがなで
お願いします</t>
    </r>
    <rPh sb="1" eb="3">
      <t>キサイ</t>
    </rPh>
    <rPh sb="3" eb="4">
      <t>レイ</t>
    </rPh>
    <rPh sb="23" eb="24">
      <t>ネガ</t>
    </rPh>
    <phoneticPr fontId="3"/>
  </si>
  <si>
    <t>ログＤ</t>
  </si>
  <si>
    <t>２０班（　　）</t>
    <rPh sb="2" eb="3">
      <t>ハン</t>
    </rPh>
    <phoneticPr fontId="3"/>
  </si>
  <si>
    <t>３コース</t>
  </si>
  <si>
    <t>ログＥ</t>
  </si>
  <si>
    <r>
      <t>1</t>
    </r>
    <r>
      <rPr>
        <sz val="11"/>
        <color auto="1"/>
        <rFont val="ＭＳ Ｐゴシック"/>
      </rPr>
      <t>1</t>
    </r>
    <r>
      <rPr>
        <sz val="9"/>
        <color auto="1"/>
        <rFont val="ＭＳ Ｐゴシック"/>
      </rPr>
      <t>（乗船指導者）</t>
    </r>
    <rPh sb="3" eb="8">
      <t>ジョウセ</t>
    </rPh>
    <phoneticPr fontId="3"/>
  </si>
  <si>
    <t>利用料減免承認申請書は対象となる団体（学校団体）のみとなります。</t>
    <rPh sb="0" eb="2">
      <t>リヨウ</t>
    </rPh>
    <rPh sb="2" eb="3">
      <t>リョウ</t>
    </rPh>
    <rPh sb="3" eb="5">
      <t>ゲンメン</t>
    </rPh>
    <rPh sb="5" eb="7">
      <t>ショウニン</t>
    </rPh>
    <rPh sb="7" eb="10">
      <t>シンセイショ</t>
    </rPh>
    <rPh sb="11" eb="13">
      <t>タイショウ</t>
    </rPh>
    <rPh sb="16" eb="18">
      <t>ダンタイ</t>
    </rPh>
    <rPh sb="19" eb="23">
      <t>ガッコ</t>
    </rPh>
    <phoneticPr fontId="3"/>
  </si>
  <si>
    <t>管理室</t>
    <rPh sb="0" eb="2">
      <t>カンリ</t>
    </rPh>
    <rPh sb="2" eb="3">
      <t>シツ</t>
    </rPh>
    <phoneticPr fontId="3"/>
  </si>
  <si>
    <t>性別</t>
    <rPh sb="0" eb="2">
      <t>セイベツ</t>
    </rPh>
    <phoneticPr fontId="3"/>
  </si>
  <si>
    <t>記</t>
    <rPh sb="0" eb="1">
      <t>キ</t>
    </rPh>
    <phoneticPr fontId="3"/>
  </si>
  <si>
    <t>和室１</t>
    <rPh sb="0" eb="1">
      <t>ワ</t>
    </rPh>
    <rPh sb="1" eb="2">
      <t>シツ</t>
    </rPh>
    <phoneticPr fontId="3"/>
  </si>
  <si>
    <t>《名簿記入上の注意》</t>
    <rPh sb="1" eb="3">
      <t>メイボ</t>
    </rPh>
    <rPh sb="3" eb="5">
      <t>キニュウ</t>
    </rPh>
    <rPh sb="5" eb="6">
      <t>ジョウ</t>
    </rPh>
    <rPh sb="7" eb="9">
      <t>チュウイ</t>
    </rPh>
    <phoneticPr fontId="3"/>
  </si>
  <si>
    <t>◆　｢氏名｣｢性別｣｢宿泊室、日帰り｣｢利用者区分｣までご記入下さい。</t>
    <rPh sb="3" eb="5">
      <t>シメイ</t>
    </rPh>
    <rPh sb="7" eb="9">
      <t>セイベツ</t>
    </rPh>
    <rPh sb="11" eb="14">
      <t>シュクハクシツ</t>
    </rPh>
    <rPh sb="15" eb="17">
      <t>ヒガエ</t>
    </rPh>
    <rPh sb="20" eb="23">
      <t>リヨウシャ</t>
    </rPh>
    <rPh sb="23" eb="25">
      <t>クブン</t>
    </rPh>
    <rPh sb="28" eb="31">
      <t>ゴキニュウ</t>
    </rPh>
    <rPh sb="31" eb="32">
      <t>クダ</t>
    </rPh>
    <phoneticPr fontId="3"/>
  </si>
  <si>
    <t>⑩指導者　　　【　　　　　　　　　　】携帯電話（　　　　　　　　　　　　　　　　　　　　）</t>
    <rPh sb="1" eb="4">
      <t>シドウシャ</t>
    </rPh>
    <phoneticPr fontId="3"/>
  </si>
  <si>
    <t>該当食物
アレルギー</t>
  </si>
  <si>
    <r>
      <t>◆</t>
    </r>
    <r>
      <rPr>
        <b/>
        <sz val="10"/>
        <color auto="1"/>
        <rFont val="ＭＳ Ｐゴシック"/>
      </rPr>
      <t>　</t>
    </r>
    <r>
      <rPr>
        <b/>
        <sz val="10"/>
        <color indexed="10"/>
        <rFont val="ＭＳ Ｐゴシック"/>
      </rPr>
      <t>利用者区分別、男女別にご記入下さい。</t>
    </r>
    <r>
      <rPr>
        <b/>
        <sz val="10"/>
        <color auto="1"/>
        <rFont val="ＭＳ Ｐゴシック"/>
      </rPr>
      <t>　（小男→小女→中男→ … →指導者女）</t>
    </r>
    <rPh sb="2" eb="5">
      <t>リヨウシャ</t>
    </rPh>
    <rPh sb="5" eb="7">
      <t>クブン</t>
    </rPh>
    <rPh sb="7" eb="8">
      <t>ベツ</t>
    </rPh>
    <rPh sb="9" eb="11">
      <t>ダンジョ</t>
    </rPh>
    <rPh sb="11" eb="12">
      <t>ベツ</t>
    </rPh>
    <rPh sb="13" eb="16">
      <t>ゴキニュウ</t>
    </rPh>
    <rPh sb="16" eb="17">
      <t>クダ</t>
    </rPh>
    <rPh sb="22" eb="23">
      <t>ショウ</t>
    </rPh>
    <rPh sb="23" eb="24">
      <t>オトコ</t>
    </rPh>
    <rPh sb="25" eb="26">
      <t>ショウ</t>
    </rPh>
    <rPh sb="26" eb="27">
      <t>オンナ</t>
    </rPh>
    <rPh sb="28" eb="29">
      <t>チュウ</t>
    </rPh>
    <rPh sb="29" eb="30">
      <t>オトコ</t>
    </rPh>
    <rPh sb="35" eb="38">
      <t>シドウシャ</t>
    </rPh>
    <rPh sb="38" eb="39">
      <t>オンナ</t>
    </rPh>
    <phoneticPr fontId="3"/>
  </si>
  <si>
    <t>◆　利用者区分の｢青年｣は２５歳までです。２６歳以上は｢成人｣でお願いします。</t>
    <rPh sb="2" eb="5">
      <t>リヨウシャ</t>
    </rPh>
    <rPh sb="5" eb="7">
      <t>クブン</t>
    </rPh>
    <rPh sb="9" eb="11">
      <t>セイネン</t>
    </rPh>
    <rPh sb="13" eb="16">
      <t>２５サイ</t>
    </rPh>
    <rPh sb="21" eb="24">
      <t>２６サイ</t>
    </rPh>
    <rPh sb="24" eb="26">
      <t>イジョウ</t>
    </rPh>
    <rPh sb="28" eb="30">
      <t>セイジン</t>
    </rPh>
    <rPh sb="32" eb="34">
      <t>オネガ</t>
    </rPh>
    <phoneticPr fontId="3"/>
  </si>
  <si>
    <t>◆　いただいた個人情報はご利用にあたっての連絡に使用します。</t>
    <rPh sb="7" eb="9">
      <t>コジン</t>
    </rPh>
    <rPh sb="9" eb="11">
      <t>ジョウホウ</t>
    </rPh>
    <rPh sb="13" eb="15">
      <t>リヨウ</t>
    </rPh>
    <rPh sb="21" eb="23">
      <t>レンラク</t>
    </rPh>
    <rPh sb="24" eb="26">
      <t>シヨウ</t>
    </rPh>
    <phoneticPr fontId="3"/>
  </si>
  <si>
    <t>・出会いの広場【　　　　　　　】　　　　　　　　</t>
    <rPh sb="1" eb="3">
      <t>デア</t>
    </rPh>
    <rPh sb="5" eb="7">
      <t>ヒロバ</t>
    </rPh>
    <phoneticPr fontId="3"/>
  </si>
  <si>
    <t>３Ｆ講</t>
    <rPh sb="2" eb="3">
      <t>コウ</t>
    </rPh>
    <phoneticPr fontId="3"/>
  </si>
  <si>
    <t>　　スーパー5</t>
  </si>
  <si>
    <t>ログ管</t>
    <rPh sb="2" eb="3">
      <t>カン</t>
    </rPh>
    <phoneticPr fontId="3"/>
  </si>
  <si>
    <t>コンソメスープ→みそ汁　南瓜煮→除去</t>
    <rPh sb="10" eb="11">
      <t>シル</t>
    </rPh>
    <rPh sb="12" eb="15">
      <t>カボ</t>
    </rPh>
    <rPh sb="15" eb="18">
      <t>ヤジルシジョキョ</t>
    </rPh>
    <phoneticPr fontId="3"/>
  </si>
  <si>
    <t>団　体　名</t>
    <rPh sb="0" eb="1">
      <t>ダン</t>
    </rPh>
    <rPh sb="2" eb="3">
      <t>カラダ</t>
    </rPh>
    <rPh sb="4" eb="5">
      <t>メイ</t>
    </rPh>
    <phoneticPr fontId="3"/>
  </si>
  <si>
    <t>男１０
女２０</t>
    <rPh sb="0" eb="1">
      <t>オトコ</t>
    </rPh>
    <rPh sb="4" eb="5">
      <t>オンナ</t>
    </rPh>
    <phoneticPr fontId="3"/>
  </si>
  <si>
    <t>№</t>
  </si>
  <si>
    <t>性　別</t>
    <rPh sb="0" eb="3">
      <t>セイベツ</t>
    </rPh>
    <phoneticPr fontId="3"/>
  </si>
  <si>
    <t>団体名</t>
  </si>
  <si>
    <t>利用者区分　該当の欄に○を記入</t>
    <rPh sb="0" eb="3">
      <t>リヨウシャ</t>
    </rPh>
    <rPh sb="3" eb="5">
      <t>クブン</t>
    </rPh>
    <rPh sb="6" eb="8">
      <t>ガイトウ</t>
    </rPh>
    <rPh sb="9" eb="10">
      <t>ラン</t>
    </rPh>
    <rPh sb="13" eb="15">
      <t>キニュウ</t>
    </rPh>
    <phoneticPr fontId="3"/>
  </si>
  <si>
    <t>宿泊確認</t>
    <rPh sb="0" eb="2">
      <t>シュクハク</t>
    </rPh>
    <rPh sb="2" eb="4">
      <t>カクニン</t>
    </rPh>
    <phoneticPr fontId="3"/>
  </si>
  <si>
    <t>６班（　　）</t>
    <rPh sb="1" eb="2">
      <t>ハン</t>
    </rPh>
    <phoneticPr fontId="3"/>
  </si>
  <si>
    <t>利用内訳</t>
    <rPh sb="0" eb="2">
      <t>リヨウ</t>
    </rPh>
    <rPh sb="2" eb="4">
      <t>ウチワケ</t>
    </rPh>
    <phoneticPr fontId="3"/>
  </si>
  <si>
    <t>・食堂内指導【　　　　　　　】【　　　　　　　】【　　　　　　　】【　　　　　　　】</t>
    <rPh sb="1" eb="3">
      <t>ショクドウ</t>
    </rPh>
    <rPh sb="3" eb="4">
      <t>ナイ</t>
    </rPh>
    <rPh sb="4" eb="6">
      <t>シドウ</t>
    </rPh>
    <phoneticPr fontId="3"/>
  </si>
  <si>
    <t>静岡県立三ケ日青年の家</t>
    <rPh sb="0" eb="3">
      <t>シズオカケン</t>
    </rPh>
    <rPh sb="3" eb="4">
      <t>リツ</t>
    </rPh>
    <rPh sb="4" eb="7">
      <t>ミッカビ</t>
    </rPh>
    <rPh sb="7" eb="9">
      <t>セイネン</t>
    </rPh>
    <rPh sb="10" eb="11">
      <t>イエ</t>
    </rPh>
    <phoneticPr fontId="3"/>
  </si>
  <si>
    <t>小学生</t>
    <rPh sb="0" eb="3">
      <t>ショウガクセイ</t>
    </rPh>
    <phoneticPr fontId="3"/>
  </si>
  <si>
    <t>中学生</t>
    <rPh sb="0" eb="1">
      <t>ナ</t>
    </rPh>
    <rPh sb="1" eb="3">
      <t>ガクセイ</t>
    </rPh>
    <phoneticPr fontId="3"/>
  </si>
  <si>
    <t>・最後尾【　　　　　　　】　※下見実施者に限る</t>
    <rPh sb="1" eb="4">
      <t>サイコウビ</t>
    </rPh>
    <phoneticPr fontId="3"/>
  </si>
  <si>
    <t>三ケ日青年の家　記載欄</t>
  </si>
  <si>
    <t>１７班（　　）</t>
    <rPh sb="2" eb="3">
      <t>ハン</t>
    </rPh>
    <phoneticPr fontId="3"/>
  </si>
  <si>
    <t>・チェックポイントG【　　　　　　　】　　 　　　　　・その他（　　　　　　　　　　）【　　　　　　　】</t>
  </si>
  <si>
    <t>提出日：</t>
    <rPh sb="0" eb="3">
      <t>テイシ</t>
    </rPh>
    <phoneticPr fontId="3"/>
  </si>
  <si>
    <t>食　　事　　注　　文　　表</t>
  </si>
  <si>
    <t>静岡県立三ケ日青年の家</t>
    <rPh sb="0" eb="2">
      <t>シズオカ</t>
    </rPh>
    <rPh sb="2" eb="3">
      <t>ケン</t>
    </rPh>
    <rPh sb="3" eb="4">
      <t>リツ</t>
    </rPh>
    <rPh sb="4" eb="7">
      <t>ミッカビ</t>
    </rPh>
    <rPh sb="7" eb="9">
      <t>セイネン</t>
    </rPh>
    <rPh sb="10" eb="11">
      <t>イエ</t>
    </rPh>
    <phoneticPr fontId="3"/>
  </si>
  <si>
    <t>浜名湖少年団</t>
    <rPh sb="0" eb="6">
      <t>はまなこしょ</t>
    </rPh>
    <phoneticPr fontId="14" type="Hiragana"/>
  </si>
  <si>
    <t>猪鼻　湖太郎</t>
    <rPh sb="0" eb="2">
      <t>いのはな</t>
    </rPh>
    <rPh sb="3" eb="4">
      <t>こ</t>
    </rPh>
    <rPh sb="4" eb="6">
      <t>たろう</t>
    </rPh>
    <phoneticPr fontId="14" type="Hiragana"/>
  </si>
  <si>
    <t>TEL</t>
  </si>
  <si>
    <t>4月25日（金）</t>
    <rPh sb="1" eb="2">
      <t>がつ</t>
    </rPh>
    <rPh sb="6" eb="7">
      <t>きん</t>
    </rPh>
    <phoneticPr fontId="14" type="Hiragana"/>
  </si>
  <si>
    <t>FAX</t>
  </si>
  <si>
    <t>053-526-0665</t>
  </si>
  <si>
    <t>）個</t>
    <rPh sb="1" eb="2">
      <t>コ</t>
    </rPh>
    <phoneticPr fontId="3"/>
  </si>
  <si>
    <t>１班（　　）</t>
    <rPh sb="1" eb="2">
      <t>ハン</t>
    </rPh>
    <phoneticPr fontId="3"/>
  </si>
  <si>
    <t>１０班（　　）</t>
    <rPh sb="2" eb="3">
      <t>ハン</t>
    </rPh>
    <phoneticPr fontId="3"/>
  </si>
  <si>
    <t>日付</t>
    <rPh sb="0" eb="1">
      <t>ヒ</t>
    </rPh>
    <rPh sb="1" eb="2">
      <t>ヅ</t>
    </rPh>
    <phoneticPr fontId="3"/>
  </si>
  <si>
    <t>・救護担当【　　　　　　　】</t>
    <rPh sb="1" eb="3">
      <t>キュウゴ</t>
    </rPh>
    <rPh sb="3" eb="5">
      <t>タントウ</t>
    </rPh>
    <phoneticPr fontId="3"/>
  </si>
  <si>
    <t>朝食　540円</t>
    <rPh sb="0" eb="2">
      <t>チョウショク</t>
    </rPh>
    <rPh sb="6" eb="7">
      <t>エン</t>
    </rPh>
    <phoneticPr fontId="3"/>
  </si>
  <si>
    <t>夕食　1,040円</t>
    <rPh sb="0" eb="2">
      <t>ユウショク</t>
    </rPh>
    <rPh sb="8" eb="9">
      <t>エン</t>
    </rPh>
    <phoneticPr fontId="3"/>
  </si>
  <si>
    <t>その他の飲食物</t>
  </si>
  <si>
    <t>幼児　480円</t>
    <rPh sb="0" eb="2">
      <t>ヨウジ</t>
    </rPh>
    <rPh sb="6" eb="7">
      <t>エン</t>
    </rPh>
    <phoneticPr fontId="3"/>
  </si>
  <si>
    <r>
      <t>ダ</t>
    </r>
    <r>
      <rPr>
        <sz val="16"/>
        <color indexed="8"/>
        <rFont val="ＭＳ Ｐゴシック"/>
      </rPr>
      <t>ブルハルカヌー乗船者名簿（カタカナ）</t>
    </r>
    <rPh sb="8" eb="11">
      <t>ジョウセンシャ</t>
    </rPh>
    <rPh sb="11" eb="13">
      <t>メイボ</t>
    </rPh>
    <phoneticPr fontId="3"/>
  </si>
  <si>
    <t>幼児　520円</t>
    <rPh sb="0" eb="2">
      <t>ヨウジ</t>
    </rPh>
    <rPh sb="6" eb="7">
      <t>エン</t>
    </rPh>
    <phoneticPr fontId="3"/>
  </si>
  <si>
    <t>品名・価格</t>
    <rPh sb="0" eb="1">
      <t>シナ</t>
    </rPh>
    <rPh sb="1" eb="2">
      <t>メイ</t>
    </rPh>
    <rPh sb="3" eb="4">
      <t>アタイ</t>
    </rPh>
    <rPh sb="4" eb="5">
      <t>カク</t>
    </rPh>
    <phoneticPr fontId="3"/>
  </si>
  <si>
    <t>商品名</t>
    <rPh sb="0" eb="3">
      <t>ショウヒンメイ</t>
    </rPh>
    <phoneticPr fontId="3"/>
  </si>
  <si>
    <t>種類</t>
    <rPh sb="0" eb="2">
      <t>シュルイ</t>
    </rPh>
    <phoneticPr fontId="3"/>
  </si>
  <si>
    <t>・チェックポイントC【　　　　　　　】　　　　　　　　・チェックポイントD【　　　　　　　】</t>
  </si>
  <si>
    <t>　☆昆虫カード集め</t>
    <rPh sb="2" eb="4">
      <t>コンチュウ</t>
    </rPh>
    <rPh sb="7" eb="8">
      <t>アツ</t>
    </rPh>
    <phoneticPr fontId="3"/>
  </si>
  <si>
    <t>受渡日時</t>
    <rPh sb="0" eb="2">
      <t>ウケワタシ</t>
    </rPh>
    <rPh sb="2" eb="4">
      <t>ニチジ</t>
    </rPh>
    <phoneticPr fontId="3"/>
  </si>
  <si>
    <t>食</t>
    <rPh sb="0" eb="1">
      <t>ショク</t>
    </rPh>
    <phoneticPr fontId="3"/>
  </si>
  <si>
    <t>　④水</t>
    <rPh sb="2" eb="3">
      <t>ミズ</t>
    </rPh>
    <phoneticPr fontId="3"/>
  </si>
  <si>
    <t>コース</t>
  </si>
  <si>
    <t>ドリンク注文欄</t>
  </si>
  <si>
    <t>ﾍﾟｯﾄﾎﾞﾄﾙ￥120
（470ｍｌ～555ｍｌ）
※種類よって</t>
  </si>
  <si>
    <t>　①緑茶
　②麦茶
　③スポーツ
　④水</t>
    <rPh sb="2" eb="4">
      <t>リョクチャ</t>
    </rPh>
    <rPh sb="7" eb="9">
      <t>ムギチャ</t>
    </rPh>
    <rPh sb="19" eb="20">
      <t>ミズ</t>
    </rPh>
    <phoneticPr fontId="3"/>
  </si>
  <si>
    <t>時</t>
    <rPh sb="0" eb="1">
      <t>ジ</t>
    </rPh>
    <phoneticPr fontId="3"/>
  </si>
  <si>
    <t>・スズキ　ハナコ</t>
  </si>
  <si>
    <t>⑦指導者　　　【　　　　　　　　　　】携帯電話（　　　　　　　　　　　　　　　　　　　　）</t>
    <rPh sb="1" eb="4">
      <t>シドウシャ</t>
    </rPh>
    <phoneticPr fontId="3"/>
  </si>
  <si>
    <t>事業の名称　（利用目的）</t>
    <rPh sb="0" eb="2">
      <t>ジギョウ</t>
    </rPh>
    <rPh sb="3" eb="5">
      <t>メイショウ</t>
    </rPh>
    <rPh sb="7" eb="9">
      <t>リヨウ</t>
    </rPh>
    <rPh sb="9" eb="11">
      <t>モクテキ</t>
    </rPh>
    <phoneticPr fontId="3"/>
  </si>
  <si>
    <t>PM</t>
  </si>
  <si>
    <t>バーベキュー</t>
  </si>
  <si>
    <t>　③スポーツ</t>
  </si>
  <si>
    <t>　①りんご</t>
  </si>
  <si>
    <t>・カード設置【　　　　　　　】【　　　　　　　】【　　　　　　　】【　　　　　　　】【　　　　　　　】</t>
    <rPh sb="4" eb="6">
      <t>セッチ</t>
    </rPh>
    <phoneticPr fontId="3"/>
  </si>
  <si>
    <t>　　・安全管理体制の構築</t>
    <rPh sb="3" eb="5">
      <t>アンゼン</t>
    </rPh>
    <rPh sb="5" eb="7">
      <t>カンリ</t>
    </rPh>
    <rPh sb="7" eb="9">
      <t>タイセイ</t>
    </rPh>
    <rPh sb="10" eb="12">
      <t>コウチク</t>
    </rPh>
    <phoneticPr fontId="3"/>
  </si>
  <si>
    <t>　②オレンジ</t>
  </si>
  <si>
    <t>パン￥150</t>
  </si>
  <si>
    <t>①クリーム　②あん
③ジャム　④メロン</t>
  </si>
  <si>
    <t>・巡回【　　　　　　　】【　　　　　　　】【　　　　　　　】【　　　　　　　】【　　　　　　　】【　　　　　　　】</t>
  </si>
  <si>
    <t>苺ショート</t>
  </si>
  <si>
    <t>その他</t>
    <rPh sb="2" eb="3">
      <t>タ</t>
    </rPh>
    <phoneticPr fontId="3"/>
  </si>
  <si>
    <t>えび・カニ</t>
  </si>
  <si>
    <t>サイズ</t>
  </si>
  <si>
    <t>4月24日（木）</t>
    <rPh sb="1" eb="2">
      <t>がつ</t>
    </rPh>
    <rPh sb="6" eb="7">
      <t>き</t>
    </rPh>
    <phoneticPr fontId="14" type="Hiragana"/>
  </si>
  <si>
    <t>価格</t>
  </si>
  <si>
    <t>種類・注文数</t>
    <rPh sb="0" eb="2">
      <t>シュルイ</t>
    </rPh>
    <rPh sb="3" eb="6">
      <t>チュウモンスウ</t>
    </rPh>
    <phoneticPr fontId="3"/>
  </si>
  <si>
    <t>①　Mサイズ（直径29ｃｍ）</t>
  </si>
  <si>
    <t>ミックス（</t>
  </si>
  <si>
    <t>）　　セット</t>
  </si>
  <si>
    <t>３４班（　　）</t>
    <rPh sb="2" eb="3">
      <t>ハン</t>
    </rPh>
    <phoneticPr fontId="3"/>
  </si>
  <si>
    <t>セット</t>
  </si>
  <si>
    <t>２３班（　　）</t>
    <rPh sb="2" eb="3">
      <t>ハン</t>
    </rPh>
    <phoneticPr fontId="3"/>
  </si>
  <si>
    <t>カレー（</t>
  </si>
  <si>
    <t>　　デザート＆ドリンクセット</t>
  </si>
  <si>
    <t>どちらかに☑</t>
  </si>
  <si>
    <t>（</t>
  </si>
  <si>
    <t>連 絡 責 任 者</t>
    <rPh sb="0" eb="1">
      <t>レン</t>
    </rPh>
    <rPh sb="2" eb="3">
      <t>ラク</t>
    </rPh>
    <rPh sb="4" eb="5">
      <t>セキ</t>
    </rPh>
    <rPh sb="6" eb="7">
      <t>ニン</t>
    </rPh>
    <rPh sb="8" eb="9">
      <t>シャ</t>
    </rPh>
    <phoneticPr fontId="3"/>
  </si>
  <si>
    <t>）</t>
  </si>
  <si>
    <t>○活動計画・時間の遵守</t>
    <rPh sb="1" eb="3">
      <t>カツドウ</t>
    </rPh>
    <rPh sb="3" eb="5">
      <t>ケイカク</t>
    </rPh>
    <rPh sb="6" eb="8">
      <t>ジカン</t>
    </rPh>
    <rPh sb="9" eb="11">
      <t>ジュンシュ</t>
    </rPh>
    <phoneticPr fontId="3"/>
  </si>
  <si>
    <t>この活動を実施するにあたってのめあてや、活動実施でどのような成果を期待されていますか。</t>
    <rPh sb="2" eb="4">
      <t>カツドウ</t>
    </rPh>
    <rPh sb="20" eb="22">
      <t>カツドウ</t>
    </rPh>
    <phoneticPr fontId="3"/>
  </si>
  <si>
    <t>・全体把握【　　　　　　　】</t>
    <rPh sb="1" eb="3">
      <t>ゼンタイ</t>
    </rPh>
    <rPh sb="3" eb="5">
      <t>ハアク</t>
    </rPh>
    <phoneticPr fontId="3"/>
  </si>
  <si>
    <t>≪生活時の団体指導者の役割分担表≫</t>
    <rPh sb="1" eb="3">
      <t>セイカツ</t>
    </rPh>
    <rPh sb="3" eb="4">
      <t>ジ</t>
    </rPh>
    <rPh sb="5" eb="7">
      <t>ダンタイ</t>
    </rPh>
    <rPh sb="7" eb="10">
      <t>シドウシャ</t>
    </rPh>
    <rPh sb="11" eb="13">
      <t>ヤクワリ</t>
    </rPh>
    <rPh sb="13" eb="15">
      <t>ブンタン</t>
    </rPh>
    <rPh sb="15" eb="16">
      <t>ヒョウ</t>
    </rPh>
    <phoneticPr fontId="3"/>
  </si>
  <si>
    <t>海洋活動実施届</t>
    <rPh sb="0" eb="2">
      <t>カイヨウ</t>
    </rPh>
    <rPh sb="2" eb="4">
      <t>カツドウ</t>
    </rPh>
    <rPh sb="4" eb="6">
      <t>ジッシ</t>
    </rPh>
    <rPh sb="6" eb="7">
      <t>トドケ</t>
    </rPh>
    <phoneticPr fontId="3"/>
  </si>
  <si>
    <t>責任者氏名</t>
    <rPh sb="0" eb="3">
      <t>セキニンシャ</t>
    </rPh>
    <rPh sb="3" eb="5">
      <t>シメイ</t>
    </rPh>
    <phoneticPr fontId="3"/>
  </si>
  <si>
    <t>印</t>
    <rPh sb="0" eb="1">
      <t>イン</t>
    </rPh>
    <phoneticPr fontId="3"/>
  </si>
  <si>
    <t>②連絡担当者【　　　　　　　　　　】携帯電話（　　　　　　　　　　　　　　　　　　　　）</t>
    <rPh sb="1" eb="3">
      <t>レンラク</t>
    </rPh>
    <rPh sb="3" eb="5">
      <t>タントウ</t>
    </rPh>
    <rPh sb="5" eb="6">
      <t>シャ</t>
    </rPh>
    <phoneticPr fontId="3"/>
  </si>
  <si>
    <r>
      <t>下</t>
    </r>
    <r>
      <rPr>
        <sz val="11"/>
        <color auto="1"/>
        <rFont val="ＭＳ Ｐ明朝"/>
      </rPr>
      <t>記の記載事項を遵守し、静岡県立　</t>
    </r>
    <r>
      <rPr>
        <sz val="12"/>
        <color auto="1"/>
        <rFont val="ＭＳ Ｐ明朝"/>
      </rPr>
      <t>三ケ日青年の家</t>
    </r>
    <r>
      <rPr>
        <sz val="11"/>
        <color auto="1"/>
        <rFont val="ＭＳ Ｐ明朝"/>
      </rPr>
      <t>　での海洋活動実施を願いたく、申請します。</t>
    </r>
    <rPh sb="0" eb="2">
      <t>カキ</t>
    </rPh>
    <rPh sb="3" eb="5">
      <t>キサイ</t>
    </rPh>
    <rPh sb="5" eb="7">
      <t>ジコウ</t>
    </rPh>
    <rPh sb="8" eb="10">
      <t>ジュンシュ</t>
    </rPh>
    <rPh sb="12" eb="16">
      <t>シズオカケンリツ</t>
    </rPh>
    <rPh sb="17" eb="20">
      <t>ミッカビ</t>
    </rPh>
    <rPh sb="20" eb="22">
      <t>セイネン</t>
    </rPh>
    <rPh sb="23" eb="24">
      <t>イエ</t>
    </rPh>
    <rPh sb="27" eb="29">
      <t>カイヨウ</t>
    </rPh>
    <rPh sb="29" eb="31">
      <t>カツドウ</t>
    </rPh>
    <rPh sb="31" eb="33">
      <t>ジッシ</t>
    </rPh>
    <rPh sb="34" eb="35">
      <t>ネガ</t>
    </rPh>
    <rPh sb="39" eb="41">
      <t>シンセイ</t>
    </rPh>
    <phoneticPr fontId="3"/>
  </si>
  <si>
    <t>※学校の場合は同行する校長先生や教頭先生　</t>
    <rPh sb="1" eb="3">
      <t>ガッコウ</t>
    </rPh>
    <rPh sb="4" eb="6">
      <t>バアイ</t>
    </rPh>
    <rPh sb="7" eb="9">
      <t>ドウコウ</t>
    </rPh>
    <rPh sb="11" eb="13">
      <t>コウチョウ</t>
    </rPh>
    <rPh sb="13" eb="15">
      <t>センセイ</t>
    </rPh>
    <rPh sb="16" eb="18">
      <t>キョウトウ</t>
    </rPh>
    <rPh sb="18" eb="20">
      <t>センセイ</t>
    </rPh>
    <phoneticPr fontId="3"/>
  </si>
  <si>
    <t>分</t>
    <rPh sb="0" eb="1">
      <t>フン</t>
    </rPh>
    <phoneticPr fontId="3"/>
  </si>
  <si>
    <t>＊時間はこのシートに入力してください。</t>
    <rPh sb="1" eb="3">
      <t>ジカン</t>
    </rPh>
    <rPh sb="10" eb="12">
      <t>ニュウリョク</t>
    </rPh>
    <phoneticPr fontId="3"/>
  </si>
  <si>
    <t>まで</t>
  </si>
  <si>
    <t>・ドラム缶オ－ブン担当【　　　　　　　】　【　　　　　　　】【　　　　　　　】【　　　　　　　】</t>
    <rPh sb="4" eb="5">
      <t>カン</t>
    </rPh>
    <rPh sb="9" eb="11">
      <t>タントウ</t>
    </rPh>
    <phoneticPr fontId="3"/>
  </si>
  <si>
    <t>遵守事項</t>
    <rPh sb="0" eb="2">
      <t>ジュンシュ</t>
    </rPh>
    <rPh sb="2" eb="4">
      <t>ジコウ</t>
    </rPh>
    <phoneticPr fontId="3"/>
  </si>
  <si>
    <t>　　・責任者や役割の明確化</t>
    <rPh sb="3" eb="6">
      <t>セキニンシャ</t>
    </rPh>
    <rPh sb="7" eb="9">
      <t>ヤクワリ</t>
    </rPh>
    <rPh sb="10" eb="12">
      <t>メイカク</t>
    </rPh>
    <rPh sb="12" eb="13">
      <t>カ</t>
    </rPh>
    <phoneticPr fontId="3"/>
  </si>
  <si>
    <t>　　・緊急時対応の構築</t>
    <rPh sb="3" eb="6">
      <t>キンキュウジ</t>
    </rPh>
    <rPh sb="6" eb="8">
      <t>タイオウ</t>
    </rPh>
    <rPh sb="9" eb="11">
      <t>コウチク</t>
    </rPh>
    <phoneticPr fontId="3"/>
  </si>
  <si>
    <t>ウォークラリー　活動名簿</t>
    <rPh sb="8" eb="10">
      <t>カツドウ</t>
    </rPh>
    <rPh sb="10" eb="12">
      <t>メイボ</t>
    </rPh>
    <phoneticPr fontId="3"/>
  </si>
  <si>
    <t>　※氏名（カタカナ）記入　※（　）に団体の活動班を記入</t>
    <rPh sb="2" eb="4">
      <t>シメイ</t>
    </rPh>
    <rPh sb="10" eb="12">
      <t>キニュウ</t>
    </rPh>
    <rPh sb="18" eb="20">
      <t>ダンタイ</t>
    </rPh>
    <rPh sb="21" eb="23">
      <t>カツドウ</t>
    </rPh>
    <rPh sb="23" eb="24">
      <t>ハン</t>
    </rPh>
    <rPh sb="25" eb="27">
      <t>キニュウ</t>
    </rPh>
    <phoneticPr fontId="3"/>
  </si>
  <si>
    <t>１コース</t>
  </si>
  <si>
    <t>１班（　　　）</t>
    <rPh sb="1" eb="2">
      <t>ハ</t>
    </rPh>
    <phoneticPr fontId="3"/>
  </si>
  <si>
    <t>２班（　　　）</t>
    <rPh sb="1" eb="2">
      <t>ハ</t>
    </rPh>
    <phoneticPr fontId="3"/>
  </si>
  <si>
    <t>３班（　　　）</t>
    <rPh sb="1" eb="2">
      <t>ハ</t>
    </rPh>
    <phoneticPr fontId="3"/>
  </si>
  <si>
    <t>４班（　　　）</t>
    <rPh sb="1" eb="2">
      <t>ハ</t>
    </rPh>
    <phoneticPr fontId="3"/>
  </si>
  <si>
    <t>５班（　　　）</t>
    <rPh sb="1" eb="2">
      <t>ハ</t>
    </rPh>
    <phoneticPr fontId="3"/>
  </si>
  <si>
    <t>２コース</t>
  </si>
  <si>
    <t>竹輪の磯部揚げ→除去　揚げ物類→別の油で調理</t>
    <rPh sb="0" eb="2">
      <t>チクワ</t>
    </rPh>
    <rPh sb="3" eb="7">
      <t>イソベ</t>
    </rPh>
    <rPh sb="8" eb="10">
      <t>ジョキョ</t>
    </rPh>
    <rPh sb="11" eb="12">
      <t>ア</t>
    </rPh>
    <rPh sb="13" eb="15">
      <t>モ</t>
    </rPh>
    <rPh sb="16" eb="17">
      <t>ベツ</t>
    </rPh>
    <rPh sb="18" eb="22">
      <t>アブ</t>
    </rPh>
    <phoneticPr fontId="3"/>
  </si>
  <si>
    <t>４コース</t>
  </si>
  <si>
    <t>・最後尾【　　　　　　　】※下見実施者に限る</t>
    <rPh sb="1" eb="4">
      <t>サイコウビ</t>
    </rPh>
    <phoneticPr fontId="3"/>
  </si>
  <si>
    <t>２班（　　）</t>
    <rPh sb="1" eb="2">
      <t>ハン</t>
    </rPh>
    <phoneticPr fontId="3"/>
  </si>
  <si>
    <t>海老・カニは調味料に含まれていても不可</t>
    <rPh sb="0" eb="2">
      <t>エビ</t>
    </rPh>
    <rPh sb="6" eb="9">
      <t>チョウミリョウ</t>
    </rPh>
    <rPh sb="10" eb="11">
      <t>フク</t>
    </rPh>
    <rPh sb="17" eb="19">
      <t>フカ</t>
    </rPh>
    <phoneticPr fontId="3"/>
  </si>
  <si>
    <t>４班（　　）</t>
    <rPh sb="1" eb="2">
      <t>ハン</t>
    </rPh>
    <phoneticPr fontId="3"/>
  </si>
  <si>
    <t>代替え　・　除去</t>
  </si>
  <si>
    <t>７班（　　）</t>
    <rPh sb="1" eb="2">
      <t>ハン</t>
    </rPh>
    <phoneticPr fontId="3"/>
  </si>
  <si>
    <t>　☆湖岸の生物観察</t>
    <rPh sb="2" eb="4">
      <t>コガン</t>
    </rPh>
    <rPh sb="5" eb="7">
      <t>セイブツ</t>
    </rPh>
    <rPh sb="7" eb="9">
      <t>カンサツ</t>
    </rPh>
    <phoneticPr fontId="3"/>
  </si>
  <si>
    <t>９班（　　）</t>
    <rPh sb="1" eb="2">
      <t>ハン</t>
    </rPh>
    <phoneticPr fontId="3"/>
  </si>
  <si>
    <t>１１班（　　）</t>
    <rPh sb="2" eb="3">
      <t>ハン</t>
    </rPh>
    <phoneticPr fontId="3"/>
  </si>
  <si>
    <t>１４班（　　）</t>
    <rPh sb="2" eb="3">
      <t>ハン</t>
    </rPh>
    <phoneticPr fontId="3"/>
  </si>
  <si>
    <t>１５班（　　）</t>
    <rPh sb="2" eb="3">
      <t>ハン</t>
    </rPh>
    <phoneticPr fontId="3"/>
  </si>
  <si>
    <t>１６班（　　）</t>
    <rPh sb="2" eb="3">
      <t>ハン</t>
    </rPh>
    <phoneticPr fontId="3"/>
  </si>
  <si>
    <t>１８班（　　）</t>
    <rPh sb="2" eb="3">
      <t>ハン</t>
    </rPh>
    <phoneticPr fontId="3"/>
  </si>
  <si>
    <t>　 なお、ご記入いただいいた個人情報等は活動を安全に行う目的以外に使用することはありません。収集</t>
    <rPh sb="20" eb="22">
      <t>カツドウ</t>
    </rPh>
    <phoneticPr fontId="3"/>
  </si>
  <si>
    <t>・その他（　　　　　　　　　　）【　　　　　　　】　　　</t>
    <rPh sb="3" eb="4">
      <t>タ</t>
    </rPh>
    <phoneticPr fontId="3"/>
  </si>
  <si>
    <t>２２班（　　）</t>
    <rPh sb="2" eb="3">
      <t>ハン</t>
    </rPh>
    <phoneticPr fontId="3"/>
  </si>
  <si>
    <t>※同じ油で揚げたもの・同じ調理器具で調理可・不可も確認ください。</t>
    <rPh sb="1" eb="2">
      <t>オナ</t>
    </rPh>
    <rPh sb="3" eb="4">
      <t>アブラ</t>
    </rPh>
    <rPh sb="11" eb="12">
      <t>オナ</t>
    </rPh>
    <rPh sb="13" eb="17">
      <t>チョ</t>
    </rPh>
    <rPh sb="18" eb="20">
      <t>チョウリ</t>
    </rPh>
    <rPh sb="20" eb="21">
      <t>カ</t>
    </rPh>
    <rPh sb="22" eb="24">
      <t>フカ</t>
    </rPh>
    <rPh sb="25" eb="27">
      <t>カクニン</t>
    </rPh>
    <phoneticPr fontId="3"/>
  </si>
  <si>
    <t>ダブルハルカヌー4号艇</t>
    <rPh sb="9" eb="11">
      <t>ゴ</t>
    </rPh>
    <phoneticPr fontId="3"/>
  </si>
  <si>
    <t>２５班（　　）</t>
    <rPh sb="2" eb="3">
      <t>ハン</t>
    </rPh>
    <phoneticPr fontId="3"/>
  </si>
  <si>
    <t>２７班（　　）</t>
    <rPh sb="2" eb="3">
      <t>ハン</t>
    </rPh>
    <phoneticPr fontId="3"/>
  </si>
  <si>
    <t>※活動時、本部に待機していただきます。</t>
  </si>
  <si>
    <t>３１班（　　）</t>
    <rPh sb="2" eb="3">
      <t>ハン</t>
    </rPh>
    <phoneticPr fontId="3"/>
  </si>
  <si>
    <t>３２班（　　）</t>
    <rPh sb="2" eb="3">
      <t>ハン</t>
    </rPh>
    <phoneticPr fontId="3"/>
  </si>
  <si>
    <t>３５班（　　）</t>
    <rPh sb="2" eb="3">
      <t>ハン</t>
    </rPh>
    <phoneticPr fontId="3"/>
  </si>
  <si>
    <t>活動名：</t>
    <rPh sb="0" eb="1">
      <t>カツ</t>
    </rPh>
    <rPh sb="1" eb="2">
      <t>ドウ</t>
    </rPh>
    <rPh sb="2" eb="3">
      <t>メイ</t>
    </rPh>
    <phoneticPr fontId="3"/>
  </si>
  <si>
    <t>　☆ういてまて</t>
  </si>
  <si>
    <t>団体名：</t>
    <rPh sb="0" eb="2">
      <t>ダンタイ</t>
    </rPh>
    <rPh sb="2" eb="3">
      <t>メイ</t>
    </rPh>
    <phoneticPr fontId="3"/>
  </si>
  <si>
    <t>ミッカビ　タロウ</t>
  </si>
  <si>
    <t>ミッカビ　ハナコ</t>
  </si>
  <si>
    <t>⑤指導者　　　【　　　　　　　　　　】携帯電話（　　　　　　　　　　　　　　　　　　　　）</t>
    <rPh sb="1" eb="4">
      <t>シドウシャ</t>
    </rPh>
    <phoneticPr fontId="3"/>
  </si>
  <si>
    <t>　※氏名（カタカナ）記入</t>
    <rPh sb="2" eb="4">
      <t>シメイ</t>
    </rPh>
    <rPh sb="10" eb="12">
      <t>キニュウ</t>
    </rPh>
    <phoneticPr fontId="3"/>
  </si>
  <si>
    <t>・本部/責任者（ハーバー待機）【　　　　　　　】</t>
    <rPh sb="1" eb="3">
      <t>ホンブ</t>
    </rPh>
    <rPh sb="4" eb="7">
      <t>セキニンシャ</t>
    </rPh>
    <rPh sb="12" eb="14">
      <t>タイキ</t>
    </rPh>
    <phoneticPr fontId="3"/>
  </si>
  <si>
    <t>　 この調査は、海洋活動を円滑かつ効果的に行うために役立てたいと思いますので、次の諸項目について</t>
  </si>
  <si>
    <t>ご記入の上、ご提出ください。</t>
    <rPh sb="1" eb="3">
      <t>キニュウ</t>
    </rPh>
    <rPh sb="7" eb="9">
      <t>テイシュツ</t>
    </rPh>
    <phoneticPr fontId="3"/>
  </si>
  <si>
    <t>・本部/責任者（青年の家待機）【　　　　　　　】</t>
    <rPh sb="1" eb="3">
      <t>ホンブ</t>
    </rPh>
    <rPh sb="4" eb="7">
      <t>セキニンシャ</t>
    </rPh>
    <rPh sb="8" eb="10">
      <t>セイネン</t>
    </rPh>
    <rPh sb="11" eb="12">
      <t>イエ</t>
    </rPh>
    <rPh sb="12" eb="14">
      <t>タイキ</t>
    </rPh>
    <phoneticPr fontId="3"/>
  </si>
  <si>
    <t>海  洋  活  動  に  関  す  る  調  査</t>
  </si>
  <si>
    <t>１　活動の実施について</t>
    <rPh sb="2" eb="4">
      <t>カツドウ</t>
    </rPh>
    <phoneticPr fontId="3"/>
  </si>
  <si>
    <t>（例）　皆で協力して最後までやり遂げる
与えられた役割を最後まで全うする心を身につける　　等</t>
  </si>
  <si>
    <t>２　団体や研修生の実態など</t>
  </si>
  <si>
    <r>
      <t>お読みいただいてから入力してください　　　　　　　　　　　　　　</t>
    </r>
    <r>
      <rPr>
        <sz val="10"/>
        <color auto="1"/>
        <rFont val="ＭＳ Ｐゴシック"/>
      </rPr>
      <t>令和7年１月改訂</t>
    </r>
    <rPh sb="1" eb="2">
      <t>ヨ</t>
    </rPh>
    <rPh sb="10" eb="12">
      <t>ニュウリョク</t>
    </rPh>
    <rPh sb="32" eb="34">
      <t>レイワ</t>
    </rPh>
    <rPh sb="35" eb="36">
      <t>ネン</t>
    </rPh>
    <rPh sb="37" eb="38">
      <t>ガツ</t>
    </rPh>
    <rPh sb="38" eb="40">
      <t>カイテイ</t>
    </rPh>
    <phoneticPr fontId="3"/>
  </si>
  <si>
    <t>乗船艇</t>
  </si>
  <si>
    <t>配慮の必要な研修生名</t>
  </si>
  <si>
    <t>乗船番号</t>
  </si>
  <si>
    <t>配慮事項</t>
  </si>
  <si>
    <t>・ハマナコタロウ</t>
  </si>
  <si>
    <t>数日前、突き指。漕ぐことはできる。</t>
    <rPh sb="0" eb="3">
      <t>スウジ</t>
    </rPh>
    <rPh sb="4" eb="5">
      <t>ツ</t>
    </rPh>
    <rPh sb="6" eb="7">
      <t>ユビ</t>
    </rPh>
    <rPh sb="8" eb="9">
      <t>コ</t>
    </rPh>
    <phoneticPr fontId="3"/>
  </si>
  <si>
    <t>　☆連絡先</t>
    <rPh sb="2" eb="4">
      <t>レンラク</t>
    </rPh>
    <rPh sb="4" eb="5">
      <t>サキ</t>
    </rPh>
    <phoneticPr fontId="3"/>
  </si>
  <si>
    <t>※入所日３週間前までに郵送またはFAXにてご提出ください。</t>
  </si>
  <si>
    <t>3回目</t>
    <rPh sb="1" eb="3">
      <t>カイメ</t>
    </rPh>
    <phoneticPr fontId="3"/>
  </si>
  <si>
    <t>令和</t>
    <rPh sb="0" eb="2">
      <t>レイワ</t>
    </rPh>
    <phoneticPr fontId="3"/>
  </si>
  <si>
    <t>年</t>
    <rPh sb="0" eb="1">
      <t>ネン</t>
    </rPh>
    <phoneticPr fontId="3"/>
  </si>
  <si>
    <t>曜日</t>
    <rPh sb="0" eb="2">
      <t>ヨウビ</t>
    </rPh>
    <phoneticPr fontId="3"/>
  </si>
  <si>
    <t>※指導者人数（　　　　人）、活動グループ（　　　　　Ｇ）</t>
    <rPh sb="1" eb="4">
      <t>シドウシャ</t>
    </rPh>
    <rPh sb="4" eb="6">
      <t>ニンズウ</t>
    </rPh>
    <rPh sb="11" eb="12">
      <t>ニン</t>
    </rPh>
    <rPh sb="14" eb="15">
      <t>カツ</t>
    </rPh>
    <rPh sb="15" eb="16">
      <t>ドウ</t>
    </rPh>
    <phoneticPr fontId="3"/>
  </si>
  <si>
    <t>AM</t>
  </si>
  <si>
    <t>団　体　名</t>
    <rPh sb="0" eb="1">
      <t>ダン</t>
    </rPh>
    <rPh sb="2" eb="3">
      <t>タイ</t>
    </rPh>
    <rPh sb="4" eb="5">
      <t>メイ</t>
    </rPh>
    <phoneticPr fontId="3"/>
  </si>
  <si>
    <t>「</t>
  </si>
  <si>
    <t>三ケ日海洋少年団</t>
    <rPh sb="3" eb="8">
      <t>カイヨウシ</t>
    </rPh>
    <phoneticPr fontId="3"/>
  </si>
  <si>
    <t>1回目</t>
    <rPh sb="1" eb="3">
      <t>カイメ</t>
    </rPh>
    <phoneticPr fontId="3"/>
  </si>
  <si>
    <t>団体責任者
（本部待機）</t>
    <rPh sb="0" eb="2">
      <t>ダンタイ</t>
    </rPh>
    <rPh sb="2" eb="5">
      <t>セキニンシャ</t>
    </rPh>
    <rPh sb="7" eb="9">
      <t>ホンブ</t>
    </rPh>
    <rPh sb="9" eb="11">
      <t>タイキ</t>
    </rPh>
    <phoneticPr fontId="3"/>
  </si>
  <si>
    <t>・西桟橋（監視）【　　　　　　　】【　　　　　　　】【　　　　　　　】</t>
    <rPh sb="1" eb="2">
      <t>ニシ</t>
    </rPh>
    <phoneticPr fontId="3"/>
  </si>
  <si>
    <t>・本部/責任者（青年の家待機）【　　　　　　　】</t>
    <rPh sb="1" eb="3">
      <t>ホンブ</t>
    </rPh>
    <rPh sb="4" eb="6">
      <t>セキニン</t>
    </rPh>
    <rPh sb="6" eb="7">
      <t>シャ</t>
    </rPh>
    <rPh sb="8" eb="10">
      <t>セイネン</t>
    </rPh>
    <rPh sb="11" eb="12">
      <t>イエ</t>
    </rPh>
    <rPh sb="12" eb="14">
      <t>タイキ</t>
    </rPh>
    <phoneticPr fontId="3"/>
  </si>
  <si>
    <t>月</t>
    <rPh sb="0" eb="1">
      <t>がつ</t>
    </rPh>
    <phoneticPr fontId="14" type="Hiragana"/>
  </si>
  <si>
    <t>救助艇操船</t>
    <rPh sb="0" eb="3">
      <t>キュウ</t>
    </rPh>
    <rPh sb="3" eb="5">
      <t>ソウセン</t>
    </rPh>
    <phoneticPr fontId="3"/>
  </si>
  <si>
    <t>指揮艇操船</t>
    <rPh sb="0" eb="3">
      <t>シキテ</t>
    </rPh>
    <rPh sb="3" eb="5">
      <t>ソウセン</t>
    </rPh>
    <phoneticPr fontId="3"/>
  </si>
  <si>
    <t>救助艇クルー</t>
    <rPh sb="0" eb="3">
      <t>キュウ</t>
    </rPh>
    <phoneticPr fontId="3"/>
  </si>
  <si>
    <t>ダブルハルカヌー1号艇</t>
    <rPh sb="9" eb="11">
      <t>ゴ</t>
    </rPh>
    <phoneticPr fontId="3"/>
  </si>
  <si>
    <t>ダブルハルカヌー2号艇</t>
    <rPh sb="9" eb="11">
      <t>ゴ</t>
    </rPh>
    <phoneticPr fontId="3"/>
  </si>
  <si>
    <t>ダブルハルカヌー3号艇</t>
    <rPh sb="9" eb="11">
      <t>ゴ</t>
    </rPh>
    <phoneticPr fontId="3"/>
  </si>
  <si>
    <t>本　部</t>
    <rPh sb="0" eb="1">
      <t>ホン</t>
    </rPh>
    <rPh sb="2" eb="3">
      <t>ブ</t>
    </rPh>
    <phoneticPr fontId="3"/>
  </si>
  <si>
    <t>・団体責任者【　　　　　　　】</t>
    <rPh sb="1" eb="3">
      <t>ダンタイ</t>
    </rPh>
    <rPh sb="3" eb="6">
      <t>セキニンシャ</t>
    </rPh>
    <phoneticPr fontId="3"/>
  </si>
  <si>
    <t>・連絡担当（全体把握・所員との打合せ、連絡・会計・情報収集）【　　　　　　　】</t>
    <rPh sb="1" eb="3">
      <t>レンラク</t>
    </rPh>
    <rPh sb="3" eb="5">
      <t>タントウ</t>
    </rPh>
    <rPh sb="6" eb="8">
      <t>ゼンタイ</t>
    </rPh>
    <rPh sb="8" eb="10">
      <t>ハアク</t>
    </rPh>
    <rPh sb="11" eb="13">
      <t>ショイン</t>
    </rPh>
    <rPh sb="15" eb="17">
      <t>ウチアワ</t>
    </rPh>
    <rPh sb="19" eb="21">
      <t>レンラク</t>
    </rPh>
    <rPh sb="22" eb="24">
      <t>カイケイ</t>
    </rPh>
    <rPh sb="25" eb="27">
      <t>ジョウホウ</t>
    </rPh>
    <rPh sb="27" eb="29">
      <t>シュウシュウ</t>
    </rPh>
    <phoneticPr fontId="3"/>
  </si>
  <si>
    <t>・食事/救護担当（アレルギーの確認と打合せ、傷病者の救護）【　　　　　　　】</t>
    <rPh sb="1" eb="3">
      <t>ショクジ</t>
    </rPh>
    <rPh sb="4" eb="6">
      <t>キュウゴ</t>
    </rPh>
    <rPh sb="6" eb="8">
      <t>タントウ</t>
    </rPh>
    <rPh sb="15" eb="17">
      <t>カクニン</t>
    </rPh>
    <rPh sb="18" eb="20">
      <t>ウチアワ</t>
    </rPh>
    <rPh sb="22" eb="25">
      <t>ショウビョウシャ</t>
    </rPh>
    <rPh sb="26" eb="28">
      <t>キュウゴ</t>
    </rPh>
    <phoneticPr fontId="3"/>
  </si>
  <si>
    <t>・連絡車両（活動時の巡回、搬送用車両）【　　　　　　　】</t>
    <rPh sb="1" eb="3">
      <t>レンラク</t>
    </rPh>
    <rPh sb="3" eb="5">
      <t>シャリョウ</t>
    </rPh>
    <rPh sb="6" eb="8">
      <t>カツドウ</t>
    </rPh>
    <rPh sb="8" eb="9">
      <t>ジ</t>
    </rPh>
    <rPh sb="10" eb="12">
      <t>ジュンカイ</t>
    </rPh>
    <rPh sb="13" eb="16">
      <t>ハンソウヨウ</t>
    </rPh>
    <rPh sb="16" eb="18">
      <t>シャリョウ</t>
    </rPh>
    <phoneticPr fontId="3"/>
  </si>
  <si>
    <t>　☆施設内緊急時における役割分担</t>
    <rPh sb="2" eb="4">
      <t>シセツ</t>
    </rPh>
    <rPh sb="4" eb="5">
      <t>ナイ</t>
    </rPh>
    <rPh sb="5" eb="8">
      <t>キンキュウジ</t>
    </rPh>
    <rPh sb="12" eb="14">
      <t>ヤクワリ</t>
    </rPh>
    <rPh sb="14" eb="16">
      <t>ブンタン</t>
    </rPh>
    <phoneticPr fontId="3"/>
  </si>
  <si>
    <t>・その他（　　　　　　　　　　）【　　　　　　　】　　　　・その他（　　　　　　　　　　）【　　　　　　　】</t>
    <rPh sb="3" eb="4">
      <t>タ</t>
    </rPh>
    <phoneticPr fontId="3"/>
  </si>
  <si>
    <t>①団体責任者【　　　　　　　　　　】携帯電話（　　　　　　　　　　　　　　　　　　　　）</t>
    <rPh sb="1" eb="3">
      <t>ダンタイ</t>
    </rPh>
    <rPh sb="3" eb="6">
      <t>セキニンシャ</t>
    </rPh>
    <phoneticPr fontId="3"/>
  </si>
  <si>
    <t>④指導者　　　【　　　　　　　　　　】携帯電話（　　　　　　　　　　　　　　　　　　　　）</t>
    <rPh sb="1" eb="4">
      <t>シドウシャ</t>
    </rPh>
    <phoneticPr fontId="3"/>
  </si>
  <si>
    <t>⑥指導者　　　【　　　　　　　　　　】携帯電話（　　　　　　　　　　　　　　　　　　　　）</t>
    <rPh sb="1" eb="4">
      <t>シドウシャ</t>
    </rPh>
    <phoneticPr fontId="3"/>
  </si>
  <si>
    <t>・中間【　　　　　　　】【　　　　　　　】【　　　　　　　】【　　　　　　　】【　　　　　　　】【　　　　　　　】</t>
    <rPh sb="1" eb="3">
      <t>チュウカン</t>
    </rPh>
    <phoneticPr fontId="3"/>
  </si>
  <si>
    <t>※いただいた個人情報はご利用にあたっての連絡に使用します。</t>
    <rPh sb="6" eb="8">
      <t>コジン</t>
    </rPh>
    <rPh sb="8" eb="10">
      <t>ジョウホウ</t>
    </rPh>
    <rPh sb="12" eb="14">
      <t>リヨウ</t>
    </rPh>
    <rPh sb="20" eb="22">
      <t>レンラク</t>
    </rPh>
    <rPh sb="23" eb="25">
      <t>シヨウ</t>
    </rPh>
    <phoneticPr fontId="3"/>
  </si>
  <si>
    <t>・連絡車両【　　　　　　　】　※巡回、搬送用車両</t>
    <rPh sb="1" eb="3">
      <t>レンラク</t>
    </rPh>
    <rPh sb="3" eb="5">
      <t>シャリョウ</t>
    </rPh>
    <rPh sb="16" eb="18">
      <t>ジュンカイ</t>
    </rPh>
    <rPh sb="19" eb="21">
      <t>ハンソウ</t>
    </rPh>
    <rPh sb="21" eb="22">
      <t>ヨウ</t>
    </rPh>
    <rPh sb="22" eb="24">
      <t>シャリョウ</t>
    </rPh>
    <phoneticPr fontId="3"/>
  </si>
  <si>
    <t>・チェックポイント（　　　　　　）【　　　　　　　】　　・チェックポイント（　　　　　　）【　　　　　　　】</t>
  </si>
  <si>
    <t>・その他（　　　　　　　　　　）【　　　　　　　】　　 　　・その他（　　　　　　　　　　）【　　　　　　　】</t>
    <rPh sb="3" eb="4">
      <t>タ</t>
    </rPh>
    <phoneticPr fontId="3"/>
  </si>
  <si>
    <t>　☆ハイキング</t>
  </si>
  <si>
    <r>
      <t>　</t>
    </r>
    <r>
      <rPr>
        <b/>
        <sz val="13"/>
        <color auto="1"/>
        <rFont val="ＭＳ Ｐゴシック"/>
      </rPr>
      <t>☆ウォークラリー・ミニウォークラリー（　</t>
    </r>
    <r>
      <rPr>
        <b/>
        <sz val="13"/>
        <color indexed="10"/>
        <rFont val="ＭＳ Ｐゴシック"/>
      </rPr>
      <t>　　　　　　　</t>
    </r>
    <r>
      <rPr>
        <b/>
        <sz val="13"/>
        <color auto="1"/>
        <rFont val="ＭＳ Ｐゴシック"/>
      </rPr>
      <t>　コース）</t>
    </r>
  </si>
  <si>
    <t>・南側（子どもたち膝丈）【　　　　　　　】【　　　　　　　】【　　　　　　　】【　　　　　　　】</t>
    <rPh sb="1" eb="3">
      <t>ミナミガワ</t>
    </rPh>
    <rPh sb="4" eb="5">
      <t>コ</t>
    </rPh>
    <rPh sb="9" eb="11">
      <t>ヒザタケ</t>
    </rPh>
    <phoneticPr fontId="3"/>
  </si>
  <si>
    <t>・チェックポイントE【　　　　　　　】　　　　　　　　・チェックポイントF【　　　　　　　】　</t>
  </si>
  <si>
    <t>　☆ナイトウォーク（１．５Km　右　・　左　コース）</t>
    <rPh sb="16" eb="17">
      <t>ミギ</t>
    </rPh>
    <rPh sb="20" eb="21">
      <t>ヒダリ</t>
    </rPh>
    <phoneticPr fontId="3"/>
  </si>
  <si>
    <t>・南平駐車場入口【　　　　　　　】</t>
    <rPh sb="1" eb="2">
      <t>ミナミ</t>
    </rPh>
    <rPh sb="2" eb="3">
      <t>ヒラ</t>
    </rPh>
    <rPh sb="3" eb="6">
      <t>チュウシャジョウ</t>
    </rPh>
    <rPh sb="6" eb="8">
      <t>イリグチ</t>
    </rPh>
    <phoneticPr fontId="3"/>
  </si>
  <si>
    <t>　☆いかだ遊び</t>
    <rPh sb="5" eb="6">
      <t>アソ</t>
    </rPh>
    <phoneticPr fontId="3"/>
  </si>
  <si>
    <t>・湖上/スロ－プ（いかだ乗降補助）【　　　　　　　】【　　　　　　　】【　　　　　　　】</t>
    <rPh sb="1" eb="3">
      <t>コジョウ</t>
    </rPh>
    <rPh sb="12" eb="14">
      <t>ジョウコウ</t>
    </rPh>
    <rPh sb="14" eb="16">
      <t>ホジョ</t>
    </rPh>
    <phoneticPr fontId="3"/>
  </si>
  <si>
    <t>・南桟橋（監視）【　　　　　　　】【　　　　　　　】【　　　　　　　】</t>
    <rPh sb="1" eb="2">
      <t>ミナミ</t>
    </rPh>
    <rPh sb="2" eb="4">
      <t>サンバシ</t>
    </rPh>
    <rPh sb="5" eb="7">
      <t>カンシ</t>
    </rPh>
    <phoneticPr fontId="3"/>
  </si>
  <si>
    <t>・湖上/スロ－プ（水中での補助）【　　　　　　　】【　　　　　　　】【　　　　　　　】</t>
    <rPh sb="1" eb="3">
      <t>コジョウ</t>
    </rPh>
    <rPh sb="9" eb="11">
      <t>スイチュウ</t>
    </rPh>
    <rPh sb="13" eb="15">
      <t>ホジョ</t>
    </rPh>
    <phoneticPr fontId="3"/>
  </si>
  <si>
    <t>・先頭【　　　　　　　】【　　　　　　　】　　　　　　　　・後方【　　　　　　　】【　　　　　　　】</t>
    <rPh sb="1" eb="3">
      <t>セントウ</t>
    </rPh>
    <rPh sb="30" eb="32">
      <t>コウホウ</t>
    </rPh>
    <phoneticPr fontId="3"/>
  </si>
  <si>
    <t>・中間【　　　　　　　】【　　　　　　　】【　　　　　　　】【　　　　　　　】</t>
    <rPh sb="1" eb="3">
      <t>チュウカン</t>
    </rPh>
    <phoneticPr fontId="3"/>
  </si>
  <si>
    <t>・巡回【　　　　　　　】【　　　　　　　】【　　　　　　　】【　　　　　　　】</t>
    <rPh sb="1" eb="3">
      <t>ジュンカイ</t>
    </rPh>
    <phoneticPr fontId="3"/>
  </si>
  <si>
    <t>・東側【　　　　　　　】【　　　　　　　】　　　　　　　　・西側【　　　　　　　】【　　　　　　　】</t>
    <rPh sb="1" eb="3">
      <t>ヒガシガワ</t>
    </rPh>
    <rPh sb="30" eb="31">
      <t>ニシ</t>
    </rPh>
    <rPh sb="31" eb="32">
      <t>ガワ</t>
    </rPh>
    <phoneticPr fontId="3"/>
  </si>
  <si>
    <t>　☆マレットゴルフ</t>
  </si>
  <si>
    <t>・本部【　　　　　　　】【　　　　　　　】【　　　　　　　】</t>
    <rPh sb="1" eb="3">
      <t>ホンブ</t>
    </rPh>
    <phoneticPr fontId="3"/>
  </si>
  <si>
    <t>・連絡車両【　　　　　　　】</t>
  </si>
  <si>
    <t>・誘導【　　　　　　　】【　　　　　　　】【　　　　　　　】</t>
    <rPh sb="1" eb="3">
      <t>ユウドウ</t>
    </rPh>
    <phoneticPr fontId="3"/>
  </si>
  <si>
    <t>・ホール【　　　　　　　】【　　　　　　　】【　　　　　　　】</t>
  </si>
  <si>
    <t>・連絡車両【　　　　　　　】　</t>
    <rPh sb="1" eb="3">
      <t>レンラク</t>
    </rPh>
    <rPh sb="3" eb="5">
      <t>シャリョウ</t>
    </rPh>
    <phoneticPr fontId="3"/>
  </si>
  <si>
    <t>・研修生誘導【　　　　　　　】【　　　　　　　】【　　　　　　　】</t>
    <rPh sb="1" eb="3">
      <t>ケンシュウ</t>
    </rPh>
    <rPh sb="3" eb="4">
      <t>セイ</t>
    </rPh>
    <rPh sb="4" eb="6">
      <t>ユウドウ</t>
    </rPh>
    <phoneticPr fontId="3"/>
  </si>
  <si>
    <t>　☆まるたアクティブ</t>
  </si>
  <si>
    <t>・連絡車両【　　　　　　　】</t>
    <rPh sb="1" eb="3">
      <t>レンラク</t>
    </rPh>
    <rPh sb="3" eb="5">
      <t>シャリョウ</t>
    </rPh>
    <phoneticPr fontId="3"/>
  </si>
  <si>
    <t>・遊具設置【　　　　　　　】【　　　　　　　】【　　　　　　　】【　　　　　　　】【　　　　　　　】</t>
    <rPh sb="1" eb="3">
      <t>ユウグ</t>
    </rPh>
    <rPh sb="3" eb="5">
      <t>セッチ</t>
    </rPh>
    <phoneticPr fontId="3"/>
  </si>
  <si>
    <t>　☆ピザ作り</t>
    <rPh sb="4" eb="5">
      <t>ツク</t>
    </rPh>
    <phoneticPr fontId="3"/>
  </si>
  <si>
    <t>　☆ローボート</t>
  </si>
  <si>
    <t>・スロ－プ（監視）【　　　　　　　】【　　　　　　　】【　　　　　　　】</t>
    <rPh sb="6" eb="8">
      <t>カンシ</t>
    </rPh>
    <phoneticPr fontId="3"/>
  </si>
  <si>
    <t>※ローボートの上下架補助は全員お願いします。</t>
    <rPh sb="7" eb="9">
      <t>ジョウゲ</t>
    </rPh>
    <rPh sb="9" eb="10">
      <t>カ</t>
    </rPh>
    <rPh sb="10" eb="12">
      <t>ホジョ</t>
    </rPh>
    <rPh sb="13" eb="15">
      <t>ゼンイン</t>
    </rPh>
    <rPh sb="16" eb="17">
      <t>ネガ</t>
    </rPh>
    <phoneticPr fontId="3"/>
  </si>
  <si>
    <t>日</t>
    <rPh sb="0" eb="1">
      <t>にち</t>
    </rPh>
    <phoneticPr fontId="14" type="Hiragana"/>
  </si>
  <si>
    <r>
      <t>※</t>
    </r>
    <r>
      <rPr>
        <sz val="12"/>
        <color indexed="8"/>
        <rFont val="AR P丸ゴシック体E"/>
      </rPr>
      <t>商品名に番号があるものは個数欄に商品番号と数量を記載ください。
※</t>
    </r>
    <r>
      <rPr>
        <u val="double"/>
        <sz val="12"/>
        <color indexed="8"/>
        <rFont val="AR P丸ゴシック体E"/>
      </rPr>
      <t>数量変更及びキャンセルは4日前</t>
    </r>
    <r>
      <rPr>
        <sz val="12"/>
        <color indexed="8"/>
        <rFont val="AR P丸ゴシック体E"/>
      </rPr>
      <t>までとなります。それ以降はキャンセルできません。
※その他の飲食物のアレルギー対応はできません。
※幼児メニューは小学生未満が対象となります。また、アレルギー対応はできません。除去食のみの対応とさせていただきます。　　</t>
    </r>
    <rPh sb="34" eb="36">
      <t>スウリョウ</t>
    </rPh>
    <phoneticPr fontId="3"/>
  </si>
  <si>
    <t>1号艇</t>
    <rPh sb="1" eb="2">
      <t>ゴウ</t>
    </rPh>
    <rPh sb="2" eb="3">
      <t>テイ</t>
    </rPh>
    <phoneticPr fontId="3"/>
  </si>
  <si>
    <t>2号艇</t>
    <rPh sb="1" eb="2">
      <t>ゴウ</t>
    </rPh>
    <rPh sb="2" eb="3">
      <t>テイ</t>
    </rPh>
    <phoneticPr fontId="3"/>
  </si>
  <si>
    <t>発達支援級</t>
    <rPh sb="0" eb="5">
      <t>ハッタツシ</t>
    </rPh>
    <phoneticPr fontId="3"/>
  </si>
  <si>
    <t>4番</t>
  </si>
  <si>
    <t>７番</t>
    <rPh sb="1" eb="2">
      <t>バン</t>
    </rPh>
    <phoneticPr fontId="3"/>
  </si>
  <si>
    <t>果物類</t>
    <rPh sb="0" eb="2">
      <t>クダモノ</t>
    </rPh>
    <rPh sb="2" eb="3">
      <t>ルイ</t>
    </rPh>
    <phoneticPr fontId="3"/>
  </si>
  <si>
    <t>5番</t>
    <rPh sb="1" eb="2">
      <t>バン</t>
    </rPh>
    <phoneticPr fontId="3"/>
  </si>
  <si>
    <t>別紙３</t>
    <rPh sb="0" eb="2">
      <t>ベッシ</t>
    </rPh>
    <phoneticPr fontId="3"/>
  </si>
  <si>
    <r>
      <t>利</t>
    </r>
    <r>
      <rPr>
        <sz val="11"/>
        <color indexed="12"/>
        <rFont val="ＭＳ Ｐゴシック"/>
      </rPr>
      <t>用者名簿</t>
    </r>
    <r>
      <rPr>
        <sz val="11"/>
        <color auto="1"/>
        <rFont val="ＭＳ Ｐゴシック"/>
      </rPr>
      <t>は③名簿１と③名簿２でセットになります。</t>
    </r>
    <rPh sb="0" eb="3">
      <t>リヨウシャ</t>
    </rPh>
    <rPh sb="3" eb="5">
      <t>メイボ</t>
    </rPh>
    <rPh sb="7" eb="9">
      <t>メイボ</t>
    </rPh>
    <rPh sb="12" eb="14">
      <t>メイボ</t>
    </rPh>
    <phoneticPr fontId="3"/>
  </si>
  <si>
    <t>指定された文字列で必要項目の入力をしてください。
うまく動作しない場合はお手数ですが、提出する書類を印刷した後に手書きで記載してください。</t>
    <rPh sb="0" eb="2">
      <t>シテイ</t>
    </rPh>
    <rPh sb="5" eb="8">
      <t>モジレツ</t>
    </rPh>
    <rPh sb="9" eb="11">
      <t>ヒツヨウ</t>
    </rPh>
    <rPh sb="11" eb="13">
      <t>コウモク</t>
    </rPh>
    <rPh sb="14" eb="16">
      <t>ニュウリョク</t>
    </rPh>
    <rPh sb="28" eb="30">
      <t>ドウサ</t>
    </rPh>
    <rPh sb="33" eb="35">
      <t>バアイ</t>
    </rPh>
    <rPh sb="37" eb="39">
      <t>テスウ</t>
    </rPh>
    <rPh sb="43" eb="45">
      <t>テイシュツ</t>
    </rPh>
    <rPh sb="47" eb="49">
      <t>ショルイ</t>
    </rPh>
    <rPh sb="50" eb="52">
      <t>インサツ</t>
    </rPh>
    <rPh sb="54" eb="55">
      <t>ノチ</t>
    </rPh>
    <rPh sb="56" eb="58">
      <t>テガ</t>
    </rPh>
    <rPh sb="60" eb="62">
      <t>キサイ</t>
    </rPh>
    <phoneticPr fontId="3"/>
  </si>
  <si>
    <t>提出後に食数が変更になる場合は、元の書式のものに数を訂正しFAXにて青年の家まで送ってください。</t>
    <rPh sb="0" eb="4">
      <t>テイシュ</t>
    </rPh>
    <rPh sb="4" eb="6">
      <t>ショクスウ</t>
    </rPh>
    <rPh sb="7" eb="9">
      <t>ヘンコウ</t>
    </rPh>
    <rPh sb="12" eb="15">
      <t>バ</t>
    </rPh>
    <rPh sb="16" eb="17">
      <t>モト</t>
    </rPh>
    <rPh sb="18" eb="20">
      <t>ショシキ</t>
    </rPh>
    <rPh sb="24" eb="25">
      <t>カズ</t>
    </rPh>
    <rPh sb="26" eb="28">
      <t>テイセイ</t>
    </rPh>
    <rPh sb="34" eb="36">
      <t>セイネン</t>
    </rPh>
    <rPh sb="37" eb="40">
      <t>イ</t>
    </rPh>
    <rPh sb="40" eb="41">
      <t>オク</t>
    </rPh>
    <phoneticPr fontId="3"/>
  </si>
  <si>
    <t>提出書類について、ご不明な点がありましたら、青年の家までお問合せください。TEL：053-526-7156</t>
    <rPh sb="0" eb="8">
      <t>テイシュツショル</t>
    </rPh>
    <rPh sb="10" eb="12">
      <t>フメイ</t>
    </rPh>
    <rPh sb="13" eb="14">
      <t>テン</t>
    </rPh>
    <rPh sb="22" eb="24">
      <t>セイネン</t>
    </rPh>
    <rPh sb="25" eb="28">
      <t>イ</t>
    </rPh>
    <rPh sb="29" eb="31">
      <t>トイアワ</t>
    </rPh>
    <phoneticPr fontId="3"/>
  </si>
  <si>
    <r>
      <t>次</t>
    </r>
    <r>
      <rPr>
        <sz val="11"/>
        <color auto="1"/>
        <rFont val="ＭＳ Ｐ明朝"/>
      </rPr>
      <t>のとおり　静岡県立三ケ日青年の家　の利用料の減免を受けたいので、申請します。</t>
    </r>
    <rPh sb="0" eb="1">
      <t>ツギ</t>
    </rPh>
    <rPh sb="6" eb="10">
      <t>シズオカケンリツ</t>
    </rPh>
    <rPh sb="10" eb="13">
      <t>ミッカビ</t>
    </rPh>
    <rPh sb="13" eb="15">
      <t>セイネン</t>
    </rPh>
    <rPh sb="16" eb="17">
      <t>イエ</t>
    </rPh>
    <rPh sb="19" eb="21">
      <t>リヨウ</t>
    </rPh>
    <rPh sb="21" eb="22">
      <t>リョウ</t>
    </rPh>
    <rPh sb="23" eb="25">
      <t>ゲンメン</t>
    </rPh>
    <rPh sb="26" eb="27">
      <t>ウ</t>
    </rPh>
    <rPh sb="33" eb="35">
      <t>シンセイ</t>
    </rPh>
    <phoneticPr fontId="3"/>
  </si>
  <si>
    <t>（右欄に人数記載）</t>
    <rPh sb="1" eb="4">
      <t>ミギ</t>
    </rPh>
    <rPh sb="4" eb="8">
      <t>ニンズ</t>
    </rPh>
    <phoneticPr fontId="3"/>
  </si>
  <si>
    <t>身体障害者手帳、療育手帳または精神障害者保健福祉手帳、若しくは難病の患者に対する医療等に関する法律（平成26年法律第50号）第7条第4項に規定する医療受給者証の交付又は同法第28条第2項の規定による指定難病にかかっている旨の証明を受けている者</t>
    <rPh sb="27" eb="28">
      <t>モ</t>
    </rPh>
    <rPh sb="31" eb="33">
      <t>ナンビョウ</t>
    </rPh>
    <rPh sb="34" eb="36">
      <t>カンジャ</t>
    </rPh>
    <rPh sb="37" eb="38">
      <t>タイ</t>
    </rPh>
    <rPh sb="40" eb="43">
      <t>イリョ</t>
    </rPh>
    <rPh sb="44" eb="45">
      <t>カン</t>
    </rPh>
    <rPh sb="47" eb="49">
      <t>ホウリツ</t>
    </rPh>
    <rPh sb="50" eb="52">
      <t>ヘイセイ</t>
    </rPh>
    <rPh sb="54" eb="55">
      <t>トシ</t>
    </rPh>
    <rPh sb="55" eb="57">
      <t>ホウリツ</t>
    </rPh>
    <rPh sb="57" eb="58">
      <t>ダイ</t>
    </rPh>
    <rPh sb="60" eb="61">
      <t>ゴウ</t>
    </rPh>
    <rPh sb="62" eb="63">
      <t>ダイ</t>
    </rPh>
    <rPh sb="64" eb="65">
      <t>ジョウ</t>
    </rPh>
    <rPh sb="65" eb="66">
      <t>ダイ</t>
    </rPh>
    <rPh sb="67" eb="68">
      <t>コウ</t>
    </rPh>
    <rPh sb="69" eb="71">
      <t>キテイ</t>
    </rPh>
    <rPh sb="73" eb="75">
      <t>イリョウ</t>
    </rPh>
    <rPh sb="75" eb="78">
      <t>ジュキュウシャ</t>
    </rPh>
    <rPh sb="78" eb="79">
      <t>ショウ</t>
    </rPh>
    <rPh sb="82" eb="83">
      <t>マタ</t>
    </rPh>
    <rPh sb="84" eb="86">
      <t>ドウホウ</t>
    </rPh>
    <rPh sb="86" eb="87">
      <t>ダイ</t>
    </rPh>
    <rPh sb="89" eb="90">
      <t>ジョウ</t>
    </rPh>
    <rPh sb="90" eb="91">
      <t>ダイ</t>
    </rPh>
    <rPh sb="92" eb="93">
      <t>コウ</t>
    </rPh>
    <rPh sb="94" eb="96">
      <t>キテイ</t>
    </rPh>
    <rPh sb="99" eb="103">
      <t>シテイナ</t>
    </rPh>
    <rPh sb="110" eb="111">
      <t>ムネ</t>
    </rPh>
    <rPh sb="112" eb="114">
      <t>ショウメイ</t>
    </rPh>
    <phoneticPr fontId="3"/>
  </si>
  <si>
    <r>
      <t>　</t>
    </r>
    <r>
      <rPr>
        <b/>
        <sz val="18"/>
        <color auto="1"/>
        <rFont val="ＭＳ Ｐゴシック"/>
      </rPr>
      <t>　　　　　　　　　　　　　　　　　　　　　　　　　</t>
    </r>
    <r>
      <rPr>
        <b/>
        <u/>
        <sz val="18"/>
        <color auto="1"/>
        <rFont val="ＭＳ Ｐゴシック"/>
      </rPr>
      <t>食事アレルギー対応表</t>
    </r>
    <r>
      <rPr>
        <b/>
        <sz val="18"/>
        <color auto="1"/>
        <rFont val="ＭＳ Ｐゴシック"/>
      </rPr>
      <t>　　　　　　　　　　　　　　　　　　　　</t>
    </r>
    <r>
      <rPr>
        <b/>
        <sz val="12"/>
        <color auto="1"/>
        <rFont val="ＭＳ Ｐゴシック"/>
      </rPr>
      <t>（別紙１）</t>
    </r>
  </si>
  <si>
    <t>　利用日：</t>
  </si>
  <si>
    <t>乳製品・乳成分</t>
    <rPh sb="0" eb="3">
      <t>ニュウセイヒン</t>
    </rPh>
    <rPh sb="4" eb="7">
      <t>ニュウセイブン</t>
    </rPh>
    <phoneticPr fontId="3"/>
  </si>
  <si>
    <t>小麦</t>
    <rPh sb="0" eb="2">
      <t>コムギ</t>
    </rPh>
    <phoneticPr fontId="3"/>
  </si>
  <si>
    <r>
      <t>詳</t>
    </r>
    <r>
      <rPr>
        <sz val="10"/>
        <color auto="1"/>
        <rFont val="ＭＳ Ｐゴシック"/>
      </rPr>
      <t xml:space="preserve">細
</t>
    </r>
    <r>
      <rPr>
        <b/>
        <u/>
        <sz val="10"/>
        <color auto="1"/>
        <rFont val="ＭＳ Ｐゴシック"/>
      </rPr>
      <t>※具体的に記載してください</t>
    </r>
    <rPh sb="4" eb="7">
      <t>グタイテキ</t>
    </rPh>
    <rPh sb="8" eb="10">
      <t>キサイ</t>
    </rPh>
    <phoneticPr fontId="3"/>
  </si>
  <si>
    <t>つなぎは問題無し。　※マヨネーズ（生卵）も確認ください</t>
    <rPh sb="4" eb="8">
      <t>モンダ</t>
    </rPh>
    <rPh sb="16" eb="20">
      <t>(ナマタ</t>
    </rPh>
    <rPh sb="21" eb="23">
      <t>カクニン</t>
    </rPh>
    <phoneticPr fontId="3"/>
  </si>
  <si>
    <t>調味料不可</t>
    <rPh sb="0" eb="5">
      <t>チョウミリ</t>
    </rPh>
    <phoneticPr fontId="3"/>
  </si>
  <si>
    <t>缶詰めなどの加熱済、加工品等は問題無し　生は不可</t>
    <rPh sb="0" eb="3">
      <t>カンツ</t>
    </rPh>
    <rPh sb="6" eb="9">
      <t>カネツズミ</t>
    </rPh>
    <rPh sb="10" eb="13">
      <t>カコウヒン</t>
    </rPh>
    <rPh sb="13" eb="14">
      <t>ナド</t>
    </rPh>
    <rPh sb="15" eb="19">
      <t>モンダ</t>
    </rPh>
    <rPh sb="20" eb="21">
      <t>ナマ</t>
    </rPh>
    <rPh sb="22" eb="24">
      <t>フカ</t>
    </rPh>
    <phoneticPr fontId="3"/>
  </si>
  <si>
    <t xml:space="preserve">  TEL  </t>
  </si>
  <si>
    <t xml:space="preserve"> 当日食物アレルギー対応者　　　　　　</t>
    <rPh sb="1" eb="3">
      <t>トウジツ</t>
    </rPh>
    <rPh sb="10" eb="12">
      <t>タイオウ</t>
    </rPh>
    <rPh sb="12" eb="13">
      <t>シャ</t>
    </rPh>
    <phoneticPr fontId="3"/>
  </si>
  <si>
    <t>ポテトサラダ→除去　ゴマドレッシング→除去</t>
    <rPh sb="6" eb="9">
      <t>ヤジルシジョキョ</t>
    </rPh>
    <rPh sb="18" eb="21">
      <t>ヤジルシジョキョ</t>
    </rPh>
    <phoneticPr fontId="3"/>
  </si>
  <si>
    <t>※持ち込みにてお願いします。</t>
    <rPh sb="1" eb="2">
      <t>モ</t>
    </rPh>
    <rPh sb="3" eb="4">
      <t>コ</t>
    </rPh>
    <rPh sb="8" eb="9">
      <t>ネガ</t>
    </rPh>
    <phoneticPr fontId="3"/>
  </si>
  <si>
    <t>オレンジ→除去　オレンジゼリー→除去</t>
    <rPh sb="4" eb="7">
      <t>ヤジルシジョキョ</t>
    </rPh>
    <rPh sb="15" eb="18">
      <t>ヤジルシジョキョ</t>
    </rPh>
    <phoneticPr fontId="3"/>
  </si>
  <si>
    <t>※団体にてご記入ください</t>
    <rPh sb="1" eb="3">
      <t>だんたい</t>
    </rPh>
    <rPh sb="6" eb="8">
      <t>きにゅう</t>
    </rPh>
    <phoneticPr fontId="14" type="Hiragana"/>
  </si>
  <si>
    <t>令和7年1月19日改訂</t>
    <rPh sb="0" eb="2">
      <t>レイワ</t>
    </rPh>
    <phoneticPr fontId="3"/>
  </si>
  <si>
    <t>※所員記入欄</t>
    <rPh sb="1" eb="6">
      <t>ショインキ</t>
    </rPh>
    <phoneticPr fontId="3"/>
  </si>
  <si>
    <t>4月26日（土）</t>
    <rPh sb="1" eb="2">
      <t>がつ</t>
    </rPh>
    <rPh sb="6" eb="7">
      <t>ど</t>
    </rPh>
    <phoneticPr fontId="14" type="Hiragana"/>
  </si>
  <si>
    <t>幼児食</t>
    <rPh sb="0" eb="2">
      <t>ヨウジ</t>
    </rPh>
    <rPh sb="2" eb="3">
      <t>ショク</t>
    </rPh>
    <phoneticPr fontId="3"/>
  </si>
  <si>
    <r>
      <t xml:space="preserve">対応
</t>
    </r>
    <r>
      <rPr>
        <b/>
        <u/>
        <sz val="10"/>
        <color auto="1"/>
        <rFont val="ＭＳ Ｐゴシック"/>
      </rPr>
      <t>※提出後利用日の2週間前までには連絡致します。</t>
    </r>
    <rPh sb="4" eb="7">
      <t>テイシ</t>
    </rPh>
    <rPh sb="7" eb="11">
      <t>リヨウビ</t>
    </rPh>
    <rPh sb="12" eb="14">
      <t>シュウカン</t>
    </rPh>
    <rPh sb="14" eb="15">
      <t>マエ</t>
    </rPh>
    <rPh sb="19" eb="21">
      <t>レンラク</t>
    </rPh>
    <rPh sb="21" eb="22">
      <t>イタ</t>
    </rPh>
    <phoneticPr fontId="3"/>
  </si>
  <si>
    <t>　利　　用　　日</t>
  </si>
</sst>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6" formatCode="&quot;¥&quot;#,##0;[Red]&quot;¥&quot;\-#,##0"/>
    <numFmt numFmtId="176" formatCode="yyyy/m/d\(aaa\)"/>
    <numFmt numFmtId="177" formatCode="[$-411]ggge&quot;年&quot;m&quot;月&quot;d&quot;日&quot;;@"/>
    <numFmt numFmtId="178" formatCode="yyyy/m/d;@"/>
    <numFmt numFmtId="179" formatCode="m&quot;月&quot;d&quot;日&quot;\(aaa\)"/>
    <numFmt numFmtId="180" formatCode="[$-409]ggge&quot;年&quot;m&quot;月&quot;d&quot;日&quot;;@"/>
    <numFmt numFmtId="181" formatCode="0_);[Red]\(0\)"/>
    <numFmt numFmtId="182" formatCode="m/d;@"/>
    <numFmt numFmtId="183" formatCode="m&quot;月&quot;d&quot;日&quot;;@"/>
  </numFmts>
  <fonts count="80">
    <font>
      <sz val="11"/>
      <color auto="1"/>
      <name val="ＭＳ Ｐゴシック"/>
      <family val="3"/>
    </font>
    <font>
      <sz val="11"/>
      <color auto="1"/>
      <name val="ＭＳ Ｐゴシック"/>
      <family val="3"/>
    </font>
    <font>
      <sz val="11"/>
      <color indexed="8"/>
      <name val="ＭＳ Ｐゴシック"/>
      <family val="3"/>
    </font>
    <font>
      <sz val="6"/>
      <color auto="1"/>
      <name val="ＭＳ Ｐゴシック"/>
      <family val="3"/>
    </font>
    <font>
      <sz val="11"/>
      <color indexed="12"/>
      <name val="ＭＳ Ｐゴシック"/>
      <family val="3"/>
    </font>
    <font>
      <b/>
      <sz val="11"/>
      <color rgb="FFFF0000"/>
      <name val="ＭＳ Ｐゴシック"/>
      <family val="3"/>
    </font>
    <font>
      <sz val="18"/>
      <color auto="1"/>
      <name val="ＭＳ Ｐゴシック"/>
      <family val="3"/>
    </font>
    <font>
      <sz val="11"/>
      <color indexed="10"/>
      <name val="ＭＳ Ｐゴシック"/>
      <family val="3"/>
    </font>
    <font>
      <sz val="11"/>
      <color auto="1"/>
      <name val="ＭＳ Ｐ明朝"/>
      <family val="1"/>
    </font>
    <font>
      <sz val="11"/>
      <color auto="1"/>
      <name val="ＭＳ Ｐ明朝"/>
      <family val="1"/>
    </font>
    <font>
      <sz val="10"/>
      <color auto="1"/>
      <name val="ＭＳ Ｐ明朝"/>
      <family val="1"/>
    </font>
    <font>
      <sz val="6"/>
      <color auto="1"/>
      <name val="ＭＳ Ｐ明朝"/>
      <family val="1"/>
    </font>
    <font>
      <sz val="12"/>
      <color auto="1"/>
      <name val="ＭＳ Ｐ明朝"/>
      <family val="1"/>
    </font>
    <font>
      <sz val="9"/>
      <color auto="1"/>
      <name val="ＭＳ Ｐ明朝"/>
      <family val="1"/>
    </font>
    <font>
      <sz val="6"/>
      <color auto="1"/>
      <name val="游ゴシック"/>
      <family val="3"/>
    </font>
    <font>
      <b/>
      <sz val="16"/>
      <color auto="1"/>
      <name val="ＭＳ Ｐ明朝"/>
      <family val="1"/>
    </font>
    <font>
      <sz val="8"/>
      <color auto="1"/>
      <name val="ＭＳ Ｐ明朝"/>
      <family val="1"/>
    </font>
    <font>
      <b/>
      <sz val="11"/>
      <color auto="1"/>
      <name val="ＭＳ Ｐゴシック"/>
      <family val="3"/>
    </font>
    <font>
      <sz val="11"/>
      <color indexed="10"/>
      <name val="ＭＳ Ｐ明朝"/>
      <family val="1"/>
    </font>
    <font>
      <sz val="10"/>
      <color indexed="10"/>
      <name val="ＭＳ Ｐ明朝"/>
      <family val="1"/>
    </font>
    <font>
      <sz val="11"/>
      <color indexed="8"/>
      <name val="ＭＳ Ｐ明朝"/>
      <family val="1"/>
    </font>
    <font>
      <sz val="7"/>
      <color auto="1"/>
      <name val="ＭＳ Ｐ明朝"/>
      <family val="1"/>
    </font>
    <font>
      <sz val="16"/>
      <color auto="1"/>
      <name val="ＭＳ Ｐゴシック"/>
      <family val="3"/>
    </font>
    <font>
      <sz val="14"/>
      <color auto="1"/>
      <name val="ＭＳ Ｐゴシック"/>
      <family val="3"/>
    </font>
    <font>
      <sz val="22"/>
      <color auto="1"/>
      <name val="ＭＳ Ｐゴシック"/>
      <family val="3"/>
    </font>
    <font>
      <sz val="10"/>
      <color auto="1"/>
      <name val="ＭＳ Ｐゴシック"/>
      <family val="3"/>
    </font>
    <font>
      <sz val="12"/>
      <color auto="1"/>
      <name val="ＭＳ Ｐゴシック"/>
      <family val="3"/>
    </font>
    <font>
      <sz val="8"/>
      <color auto="1"/>
      <name val="ＭＳ Ｐゴシック"/>
      <family val="3"/>
    </font>
    <font>
      <sz val="14"/>
      <color indexed="10"/>
      <name val="ＭＳ Ｐゴシック"/>
      <family val="3"/>
    </font>
    <font>
      <sz val="9"/>
      <color auto="1"/>
      <name val="ＭＳ Ｐゴシック"/>
      <family val="3"/>
    </font>
    <font>
      <b/>
      <sz val="10"/>
      <color auto="1"/>
      <name val="ＭＳ Ｐゴシック"/>
      <family val="3"/>
    </font>
    <font>
      <sz val="6"/>
      <color auto="1"/>
      <name val="ＭＳ Ｐゴシック"/>
      <family val="3"/>
    </font>
    <font>
      <sz val="7"/>
      <color auto="1"/>
      <name val="ＭＳ Ｐゴシック"/>
      <family val="3"/>
    </font>
    <font>
      <sz val="12"/>
      <color rgb="FF000000"/>
      <name val="ＭＳ Ｐゴシック"/>
      <family val="3"/>
    </font>
    <font>
      <sz val="11"/>
      <color rgb="FFFF0000"/>
      <name val="ＭＳ Ｐゴシック"/>
      <family val="3"/>
    </font>
    <font>
      <sz val="12"/>
      <color indexed="8"/>
      <name val="AR P丸ゴシック体E"/>
      <family val="3"/>
    </font>
    <font>
      <b/>
      <sz val="10"/>
      <color indexed="8"/>
      <name val="ＭＳ Ｐゴシック"/>
      <family val="3"/>
    </font>
    <font>
      <sz val="12"/>
      <color rgb="FFFF0000"/>
      <name val="ＭＳ Ｐゴシック"/>
      <family val="3"/>
    </font>
    <font>
      <sz val="14"/>
      <color rgb="FFFF0000"/>
      <name val="ＭＳ Ｐゴシック"/>
      <family val="3"/>
    </font>
    <font>
      <sz val="11"/>
      <color rgb="FF000000"/>
      <name val="ＭＳ Ｐゴシック"/>
      <family val="3"/>
    </font>
    <font>
      <b/>
      <u/>
      <sz val="18"/>
      <color auto="1"/>
      <name val="ＭＳ Ｐゴシック"/>
      <family val="3"/>
    </font>
    <font>
      <sz val="9"/>
      <color indexed="8"/>
      <name val="ＭＳ Ｐゴシック"/>
      <family val="3"/>
    </font>
    <font>
      <sz val="9"/>
      <color rgb="FFFF0000"/>
      <name val="ＭＳ Ｐゴシック"/>
      <family val="3"/>
    </font>
    <font>
      <sz val="10"/>
      <color auto="1"/>
      <name val="AR P丸ゴシック体E"/>
      <family val="3"/>
    </font>
    <font>
      <sz val="12"/>
      <color auto="1"/>
      <name val="AR P丸ゴシック体E"/>
      <family val="3"/>
    </font>
    <font>
      <sz val="11"/>
      <color auto="1"/>
      <name val="AR P丸ゴシック体E"/>
      <family val="3"/>
    </font>
    <font>
      <u/>
      <sz val="10"/>
      <color auto="1"/>
      <name val="ＭＳ Ｐゴシック"/>
      <family val="3"/>
    </font>
    <font>
      <b/>
      <sz val="18"/>
      <color auto="1"/>
      <name val="ＭＳ Ｐゴシック"/>
      <family val="3"/>
    </font>
    <font>
      <sz val="24"/>
      <color rgb="FFFF0000"/>
      <name val="ＭＳ Ｐゴシック"/>
      <family val="3"/>
    </font>
    <font>
      <b/>
      <sz val="11"/>
      <color rgb="FFFF0000"/>
      <name val="ＭＳ Ｐゴシック"/>
      <family val="3"/>
    </font>
    <font>
      <sz val="14"/>
      <color auto="1"/>
      <name val="ＭＳ Ｐ明朝"/>
      <family val="1"/>
    </font>
    <font>
      <b/>
      <sz val="18"/>
      <color indexed="8"/>
      <name val="ＭＳ Ｐゴシック"/>
      <family val="3"/>
    </font>
    <font>
      <b/>
      <sz val="16"/>
      <color indexed="8"/>
      <name val="ＭＳ Ｐゴシック"/>
      <family val="3"/>
    </font>
    <font>
      <b/>
      <sz val="11"/>
      <color indexed="8"/>
      <name val="ＭＳ Ｐゴシック"/>
      <family val="3"/>
    </font>
    <font>
      <sz val="10"/>
      <color indexed="8"/>
      <name val="ＭＳ Ｐゴシック"/>
      <family val="3"/>
    </font>
    <font>
      <b/>
      <sz val="18"/>
      <color indexed="10"/>
      <name val="ＭＳ Ｐゴシック"/>
      <family val="3"/>
    </font>
    <font>
      <b/>
      <sz val="20"/>
      <color indexed="8"/>
      <name val="ＭＳ Ｐゴシック"/>
      <family val="3"/>
    </font>
    <font>
      <b/>
      <sz val="13"/>
      <color indexed="8"/>
      <name val="ＭＳ Ｐゴシック"/>
      <family val="3"/>
    </font>
    <font>
      <b/>
      <sz val="11"/>
      <color indexed="10"/>
      <name val="ＭＳ Ｐゴシック"/>
      <family val="3"/>
    </font>
    <font>
      <sz val="12"/>
      <color indexed="8"/>
      <name val="Times New Roman"/>
      <family val="1"/>
    </font>
    <font>
      <sz val="26"/>
      <color indexed="8"/>
      <name val="ＭＳ Ｐゴシック"/>
      <family val="3"/>
    </font>
    <font>
      <sz val="10.5"/>
      <color indexed="8"/>
      <name val="ＭＳ Ｐゴシック"/>
      <family val="3"/>
    </font>
    <font>
      <sz val="12"/>
      <color indexed="8"/>
      <name val="ＭＳ Ｐゴシック"/>
      <family val="3"/>
    </font>
    <font>
      <sz val="10"/>
      <color indexed="10"/>
      <name val="ＭＳ Ｐゴシック"/>
      <family val="3"/>
    </font>
    <font>
      <sz val="10"/>
      <color rgb="FFFF0000"/>
      <name val="ＭＳ Ｐゴシック"/>
      <family val="3"/>
    </font>
    <font>
      <sz val="7"/>
      <color indexed="10"/>
      <name val="ＭＳ Ｐゴシック"/>
      <family val="3"/>
    </font>
    <font>
      <sz val="7"/>
      <color rgb="FFFF0000"/>
      <name val="ＭＳ Ｐゴシック"/>
      <family val="3"/>
    </font>
    <font>
      <sz val="8"/>
      <color indexed="8"/>
      <name val="ＭＳ Ｐゴシック"/>
      <family val="3"/>
    </font>
    <font>
      <b/>
      <sz val="10.5"/>
      <color indexed="8"/>
      <name val="ＭＳ Ｐゴシック"/>
      <family val="3"/>
    </font>
    <font>
      <sz val="8"/>
      <color indexed="10"/>
      <name val="ＭＳ Ｐゴシック"/>
      <family val="3"/>
    </font>
    <font>
      <sz val="8"/>
      <color rgb="FFFF0000"/>
      <name val="ＭＳ Ｐゴシック"/>
      <family val="3"/>
    </font>
    <font>
      <sz val="7"/>
      <color indexed="8"/>
      <name val="ＭＳ Ｐゴシック"/>
      <family val="3"/>
    </font>
    <font>
      <u/>
      <sz val="10.5"/>
      <color indexed="8"/>
      <name val="ＭＳ Ｐゴシック"/>
      <family val="3"/>
    </font>
    <font>
      <sz val="16"/>
      <color indexed="8"/>
      <name val="ＭＳ Ｐゴシック"/>
      <family val="3"/>
    </font>
    <font>
      <sz val="9"/>
      <color indexed="10"/>
      <name val="ＭＳ Ｐゴシック"/>
      <family val="3"/>
    </font>
    <font>
      <sz val="14"/>
      <color indexed="8"/>
      <name val="ＭＳ Ｐゴシック"/>
      <family val="3"/>
    </font>
    <font>
      <b/>
      <sz val="15"/>
      <color auto="1"/>
      <name val="ＭＳ Ｐゴシック"/>
      <family val="3"/>
    </font>
    <font>
      <b/>
      <sz val="15"/>
      <color indexed="10"/>
      <name val="ＭＳ Ｐゴシック"/>
      <family val="3"/>
    </font>
    <font>
      <b/>
      <sz val="13"/>
      <color auto="1"/>
      <name val="ＭＳ Ｐゴシック"/>
      <family val="3"/>
    </font>
    <font>
      <sz val="13"/>
      <color auto="1"/>
      <name val="ＭＳ Ｐゴシック"/>
      <family val="3"/>
    </font>
  </fonts>
  <fills count="7">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22"/>
        <bgColor indexed="64"/>
      </patternFill>
    </fill>
    <fill>
      <patternFill patternType="solid">
        <fgColor theme="0" tint="-0.14000000000000001"/>
        <bgColor indexed="64"/>
      </patternFill>
    </fill>
    <fill>
      <patternFill patternType="solid">
        <fgColor theme="4" tint="0.8"/>
        <bgColor indexed="64"/>
      </patternFill>
    </fill>
  </fills>
  <borders count="248">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style="medium">
        <color indexed="64"/>
      </right>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dashed">
        <color indexed="64"/>
      </bottom>
      <diagonal/>
    </border>
    <border>
      <left/>
      <right/>
      <top style="dashed">
        <color indexed="64"/>
      </top>
      <bottom style="medium">
        <color indexed="64"/>
      </bottom>
      <diagonal/>
    </border>
    <border>
      <left/>
      <right/>
      <top style="thin">
        <color indexed="64"/>
      </top>
      <bottom style="medium">
        <color indexed="64"/>
      </bottom>
      <diagonal/>
    </border>
    <border>
      <left/>
      <right/>
      <top style="dashed">
        <color indexed="64"/>
      </top>
      <bottom style="dashed">
        <color indexed="64"/>
      </bottom>
      <diagonal/>
    </border>
    <border>
      <left/>
      <right/>
      <top style="dashed">
        <color indexed="64"/>
      </top>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right style="thin">
        <color indexed="64"/>
      </right>
      <top style="thin">
        <color indexed="64"/>
      </top>
      <bottom style="thin">
        <color indexed="64"/>
      </bottom>
      <diagonal/>
    </border>
    <border>
      <left/>
      <right style="thin">
        <color indexed="64"/>
      </right>
      <top style="dashed">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dashed">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style="dashed">
        <color indexed="8"/>
      </bottom>
      <diagonal/>
    </border>
    <border>
      <left/>
      <right/>
      <top style="dashed">
        <color indexed="8"/>
      </top>
      <bottom style="dashed">
        <color indexed="8"/>
      </bottom>
      <diagonal/>
    </border>
    <border>
      <left/>
      <right/>
      <top/>
      <bottom style="dashed">
        <color indexed="8"/>
      </bottom>
      <diagonal/>
    </border>
    <border>
      <left/>
      <right/>
      <top style="dashed">
        <color indexed="8"/>
      </top>
      <bottom/>
      <diagonal/>
    </border>
    <border>
      <left/>
      <right/>
      <top style="thin">
        <color indexed="64"/>
      </top>
      <bottom/>
      <diagonal/>
    </border>
    <border>
      <left/>
      <right style="thin">
        <color indexed="64"/>
      </right>
      <top style="dashed">
        <color indexed="8"/>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diagonal/>
    </border>
    <border>
      <left style="medium">
        <color indexed="64"/>
      </left>
      <right/>
      <top style="dashed">
        <color indexed="64"/>
      </top>
      <bottom style="dashed">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medium">
        <color indexed="64"/>
      </bottom>
      <diagonal/>
    </border>
    <border>
      <left style="medium">
        <color indexed="64"/>
      </left>
      <right/>
      <top style="thin">
        <color indexed="64"/>
      </top>
      <bottom style="double">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style="double">
        <color indexed="64"/>
      </bottom>
      <diagonal/>
    </border>
    <border>
      <left/>
      <right/>
      <top/>
      <bottom style="thin">
        <color indexed="64"/>
      </bottom>
      <diagonal/>
    </border>
    <border>
      <left/>
      <right/>
      <top/>
      <bottom style="medium">
        <color indexed="64"/>
      </bottom>
      <diagonal/>
    </border>
    <border>
      <left/>
      <right/>
      <top style="double">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thin">
        <color indexed="64"/>
      </bottom>
      <diagonal/>
    </border>
    <border>
      <left style="double">
        <color indexed="64"/>
      </left>
      <right/>
      <top style="thin">
        <color indexed="64"/>
      </top>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thin">
        <color indexed="64"/>
      </bottom>
      <diagonal/>
    </border>
    <border>
      <left style="medium">
        <color indexed="64"/>
      </left>
      <right/>
      <top/>
      <bottom style="double">
        <color indexed="64"/>
      </bottom>
      <diagonal/>
    </border>
    <border>
      <left style="medium">
        <color indexed="64"/>
      </left>
      <right/>
      <top style="medium">
        <color indexed="64"/>
      </top>
      <bottom/>
      <diagonal/>
    </border>
    <border>
      <left style="medium">
        <color indexed="64"/>
      </left>
      <right/>
      <top style="medium">
        <color indexed="64"/>
      </top>
      <bottom style="double">
        <color indexed="64"/>
      </bottom>
      <diagonal/>
    </border>
    <border>
      <left style="medium">
        <color indexed="64"/>
      </left>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right style="thin">
        <color indexed="64"/>
      </right>
      <top style="double">
        <color indexed="64"/>
      </top>
      <bottom style="thin">
        <color indexed="64"/>
      </bottom>
      <diagonal/>
    </border>
    <border>
      <left/>
      <right style="thin">
        <color indexed="64"/>
      </right>
      <top/>
      <bottom style="double">
        <color indexed="64"/>
      </bottom>
      <diagonal/>
    </border>
    <border>
      <left/>
      <right style="thin">
        <color indexed="64"/>
      </right>
      <top style="medium">
        <color indexed="64"/>
      </top>
      <bottom/>
      <diagonal/>
    </border>
    <border>
      <left style="thin">
        <color indexed="64"/>
      </left>
      <right/>
      <top style="double">
        <color indexed="64"/>
      </top>
      <bottom style="thin">
        <color indexed="64"/>
      </bottom>
      <diagonal/>
    </border>
    <border>
      <left style="thin">
        <color indexed="64"/>
      </left>
      <right/>
      <top/>
      <bottom style="medium">
        <color indexed="64"/>
      </bottom>
      <diagonal/>
    </border>
    <border>
      <left/>
      <right/>
      <top/>
      <bottom style="dotted">
        <color auto="1"/>
      </bottom>
      <diagonal/>
    </border>
    <border>
      <left/>
      <right/>
      <top style="dotted">
        <color auto="1"/>
      </top>
      <bottom style="dotted">
        <color auto="1"/>
      </bottom>
      <diagonal/>
    </border>
    <border>
      <left/>
      <right/>
      <top style="dotted">
        <color auto="1"/>
      </top>
      <bottom/>
      <diagonal/>
    </border>
    <border>
      <left style="thin">
        <color indexed="64"/>
      </left>
      <right/>
      <top style="thin">
        <color auto="1"/>
      </top>
      <bottom style="thin">
        <color indexed="64"/>
      </bottom>
      <diagonal/>
    </border>
    <border>
      <left style="thin">
        <color indexed="64"/>
      </left>
      <right/>
      <top/>
      <bottom style="dotted">
        <color auto="1"/>
      </bottom>
      <diagonal/>
    </border>
    <border>
      <left style="thin">
        <color indexed="64"/>
      </left>
      <right/>
      <top/>
      <bottom style="double">
        <color indexed="64"/>
      </bottom>
      <diagonal/>
    </border>
    <border>
      <left style="thin">
        <color indexed="64"/>
      </left>
      <right/>
      <top style="double">
        <color indexed="64"/>
      </top>
      <bottom style="medium">
        <color indexed="64"/>
      </bottom>
      <diagonal/>
    </border>
    <border>
      <left/>
      <right/>
      <top style="thin">
        <color auto="1"/>
      </top>
      <bottom style="thin">
        <color indexed="64"/>
      </bottom>
      <diagonal/>
    </border>
    <border>
      <left/>
      <right/>
      <top style="double">
        <color indexed="64"/>
      </top>
      <bottom style="medium">
        <color indexed="64"/>
      </bottom>
      <diagonal/>
    </border>
    <border>
      <left/>
      <right style="thin">
        <color indexed="64"/>
      </right>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diagonal/>
    </border>
    <border>
      <left/>
      <right style="thin">
        <color indexed="64"/>
      </right>
      <top style="thin">
        <color auto="1"/>
      </top>
      <bottom style="thin">
        <color indexed="64"/>
      </bottom>
      <diagonal/>
    </border>
    <border>
      <left/>
      <right style="medium">
        <color indexed="64"/>
      </right>
      <top/>
      <bottom style="dotted">
        <color auto="1"/>
      </bottom>
      <diagonal/>
    </border>
    <border>
      <left/>
      <right style="medium">
        <color indexed="64"/>
      </right>
      <top style="dotted">
        <color auto="1"/>
      </top>
      <bottom style="dotted">
        <color auto="1"/>
      </bottom>
      <diagonal/>
    </border>
    <border>
      <left/>
      <right style="medium">
        <color indexed="64"/>
      </right>
      <top style="dotted">
        <color auto="1"/>
      </top>
      <bottom/>
      <diagonal/>
    </border>
    <border>
      <left/>
      <right style="medium">
        <color indexed="64"/>
      </right>
      <top style="thin">
        <color auto="1"/>
      </top>
      <bottom style="thin">
        <color indexed="64"/>
      </bottom>
      <diagonal/>
    </border>
    <border>
      <left/>
      <right style="medium">
        <color indexed="64"/>
      </right>
      <top/>
      <bottom style="double">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thin">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dashed">
        <color indexed="64"/>
      </bottom>
      <diagonal/>
    </border>
    <border>
      <left style="thin">
        <color indexed="64"/>
      </left>
      <right/>
      <top style="medium">
        <color indexed="64"/>
      </top>
      <bottom/>
      <diagonal/>
    </border>
    <border>
      <left/>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double">
        <color indexed="64"/>
      </left>
      <right/>
      <top/>
      <bottom/>
      <diagonal/>
    </border>
    <border>
      <left style="double">
        <color indexed="64"/>
      </left>
      <right/>
      <top/>
      <bottom style="double">
        <color indexed="64"/>
      </bottom>
      <diagonal/>
    </border>
    <border>
      <left style="thin">
        <color indexed="64"/>
      </left>
      <right style="thin">
        <color indexed="64"/>
      </right>
      <top/>
      <bottom/>
      <diagonal/>
    </border>
    <border>
      <left style="thin">
        <color indexed="64"/>
      </left>
      <right/>
      <top style="double">
        <color indexed="64"/>
      </top>
      <bottom/>
      <diagonal/>
    </border>
    <border>
      <left style="thin">
        <color indexed="64"/>
      </left>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right/>
      <top style="double">
        <color indexed="64"/>
      </top>
      <bottom/>
      <diagonal/>
    </border>
    <border>
      <left/>
      <right/>
      <top/>
      <bottom style="dotted">
        <color indexed="64"/>
      </bottom>
      <diagonal/>
    </border>
    <border>
      <left/>
      <right/>
      <top style="thin">
        <color indexed="64"/>
      </top>
      <bottom style="dotted">
        <color indexed="64"/>
      </bottom>
      <diagonal/>
    </border>
    <border>
      <left/>
      <right/>
      <top style="dotted">
        <color indexed="64"/>
      </top>
      <bottom/>
      <diagonal/>
    </border>
    <border>
      <left/>
      <right style="thin">
        <color indexed="64"/>
      </right>
      <top style="double">
        <color indexed="64"/>
      </top>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right style="double">
        <color indexed="64"/>
      </right>
      <top style="double">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dotted">
        <color indexed="64"/>
      </bottom>
      <diagonal/>
    </border>
    <border>
      <left/>
      <right style="double">
        <color indexed="64"/>
      </right>
      <top/>
      <bottom style="double">
        <color indexed="64"/>
      </bottom>
      <diagonal/>
    </border>
    <border>
      <left style="double">
        <color indexed="64"/>
      </left>
      <right/>
      <top/>
      <bottom style="thin">
        <color indexed="64"/>
      </bottom>
      <diagonal/>
    </border>
    <border>
      <left/>
      <right style="thin">
        <color indexed="64"/>
      </right>
      <top style="dotted">
        <color indexed="64"/>
      </top>
      <bottom/>
      <diagonal/>
    </border>
    <border>
      <left style="thin">
        <color indexed="64"/>
      </left>
      <right style="thin">
        <color indexed="64"/>
      </right>
      <top/>
      <bottom style="double">
        <color indexed="64"/>
      </bottom>
      <diagonal/>
    </border>
    <border>
      <left/>
      <right style="double">
        <color indexed="64"/>
      </right>
      <top style="thin">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right style="double">
        <color indexed="64"/>
      </right>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double">
        <color indexed="64"/>
      </bottom>
      <diagonal/>
    </border>
    <border>
      <left style="double">
        <color indexed="64"/>
      </left>
      <right style="thin">
        <color indexed="64"/>
      </right>
      <top style="medium">
        <color indexed="64"/>
      </top>
      <bottom style="thin">
        <color indexed="64"/>
      </bottom>
      <diagonal/>
    </border>
    <border>
      <left/>
      <right style="hair">
        <color indexed="64"/>
      </right>
      <top style="medium">
        <color indexed="64"/>
      </top>
      <bottom style="medium">
        <color indexed="64"/>
      </bottom>
      <diagonal/>
    </border>
    <border>
      <left style="double">
        <color indexed="64"/>
      </left>
      <right style="thin">
        <color indexed="64"/>
      </right>
      <top/>
      <bottom style="medium">
        <color indexed="64"/>
      </bottom>
      <diagonal/>
    </border>
    <border>
      <left style="double">
        <color indexed="64"/>
      </left>
      <right/>
      <top/>
      <bottom style="medium">
        <color indexed="64"/>
      </bottom>
      <diagonal/>
    </border>
    <border>
      <left style="thin">
        <color indexed="64"/>
      </left>
      <right style="thin">
        <color indexed="64"/>
      </right>
      <top style="dotted">
        <color indexed="64"/>
      </top>
      <bottom style="dotted">
        <color indexed="64"/>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indexed="64"/>
      </left>
      <right style="thin">
        <color indexed="8"/>
      </right>
      <top style="medium">
        <color indexed="64"/>
      </top>
      <bottom/>
      <diagonal/>
    </border>
    <border>
      <left style="medium">
        <color indexed="64"/>
      </left>
      <right style="thin">
        <color indexed="8"/>
      </right>
      <top/>
      <bottom style="thin">
        <color indexed="8"/>
      </bottom>
      <diagonal/>
    </border>
    <border>
      <left style="medium">
        <color indexed="64"/>
      </left>
      <right style="thin">
        <color indexed="8"/>
      </right>
      <top style="double">
        <color indexed="8"/>
      </top>
      <bottom/>
      <diagonal/>
    </border>
    <border>
      <left style="medium">
        <color indexed="64"/>
      </left>
      <right style="thin">
        <color indexed="8"/>
      </right>
      <top/>
      <bottom/>
      <diagonal/>
    </border>
    <border>
      <left style="medium">
        <color indexed="64"/>
      </left>
      <right style="thin">
        <color indexed="8"/>
      </right>
      <top style="thin">
        <color indexed="8"/>
      </top>
      <bottom/>
      <diagonal/>
    </border>
    <border>
      <left style="medium">
        <color indexed="64"/>
      </left>
      <right style="thin">
        <color indexed="8"/>
      </right>
      <top/>
      <bottom style="medium">
        <color indexed="64"/>
      </bottom>
      <diagonal/>
    </border>
    <border>
      <left style="medium">
        <color indexed="8"/>
      </left>
      <right/>
      <top style="medium">
        <color indexed="64"/>
      </top>
      <bottom style="medium">
        <color indexed="64"/>
      </bottom>
      <diagonal/>
    </border>
    <border>
      <left/>
      <right/>
      <top style="medium">
        <color auto="1"/>
      </top>
      <bottom/>
      <diagonal/>
    </border>
    <border>
      <left/>
      <right/>
      <top/>
      <bottom style="medium">
        <color auto="1"/>
      </bottom>
      <diagonal/>
    </border>
    <border>
      <left style="thin">
        <color indexed="8"/>
      </left>
      <right style="thin">
        <color indexed="8"/>
      </right>
      <top style="medium">
        <color indexed="64"/>
      </top>
      <bottom/>
      <diagonal/>
    </border>
    <border>
      <left style="thin">
        <color indexed="8"/>
      </left>
      <right style="thin">
        <color indexed="8"/>
      </right>
      <top/>
      <bottom style="double">
        <color indexed="8"/>
      </bottom>
      <diagonal/>
    </border>
    <border>
      <left style="thin">
        <color indexed="8"/>
      </left>
      <right style="thin">
        <color indexed="8"/>
      </right>
      <top style="double">
        <color indexed="8"/>
      </top>
      <bottom style="dashed">
        <color indexed="8"/>
      </bottom>
      <diagonal/>
    </border>
    <border>
      <left style="thin">
        <color indexed="8"/>
      </left>
      <right style="thin">
        <color indexed="8"/>
      </right>
      <top style="dashed">
        <color indexed="8"/>
      </top>
      <bottom style="dashed">
        <color indexed="8"/>
      </bottom>
      <diagonal/>
    </border>
    <border>
      <left style="thin">
        <color indexed="8"/>
      </left>
      <right style="thin">
        <color indexed="8"/>
      </right>
      <top style="dashed">
        <color indexed="8"/>
      </top>
      <bottom style="thin">
        <color indexed="8"/>
      </bottom>
      <diagonal/>
    </border>
    <border>
      <left style="thin">
        <color indexed="8"/>
      </left>
      <right style="thin">
        <color indexed="8"/>
      </right>
      <top style="thin">
        <color indexed="8"/>
      </top>
      <bottom style="dashed">
        <color indexed="8"/>
      </bottom>
      <diagonal/>
    </border>
    <border>
      <left style="thin">
        <color indexed="8"/>
      </left>
      <right/>
      <top style="thin">
        <color indexed="8"/>
      </top>
      <bottom style="dashed">
        <color indexed="8"/>
      </bottom>
      <diagonal/>
    </border>
    <border>
      <left style="thin">
        <color indexed="8"/>
      </left>
      <right/>
      <top style="dashed">
        <color indexed="8"/>
      </top>
      <bottom style="dashed">
        <color indexed="8"/>
      </bottom>
      <diagonal/>
    </border>
    <border>
      <left style="thin">
        <color indexed="8"/>
      </left>
      <right/>
      <top style="dashed">
        <color indexed="8"/>
      </top>
      <bottom style="thin">
        <color indexed="8"/>
      </bottom>
      <diagonal/>
    </border>
    <border>
      <left style="thin">
        <color indexed="8"/>
      </left>
      <right/>
      <top style="dashed">
        <color indexed="8"/>
      </top>
      <bottom style="medium">
        <color indexed="64"/>
      </bottom>
      <diagonal/>
    </border>
    <border>
      <left style="thin">
        <color indexed="8"/>
      </left>
      <right style="thin">
        <color indexed="8"/>
      </right>
      <top style="dashed">
        <color indexed="8"/>
      </top>
      <bottom/>
      <diagonal/>
    </border>
    <border>
      <left style="thin">
        <color indexed="8"/>
      </left>
      <right style="thin">
        <color indexed="8"/>
      </right>
      <top style="dashed">
        <color indexed="8"/>
      </top>
      <bottom style="medium">
        <color indexed="64"/>
      </bottom>
      <diagonal/>
    </border>
    <border>
      <left style="thin">
        <color indexed="8"/>
      </left>
      <right/>
      <top style="medium">
        <color indexed="64"/>
      </top>
      <bottom/>
      <diagonal/>
    </border>
    <border>
      <left style="thin">
        <color indexed="8"/>
      </left>
      <right/>
      <top/>
      <bottom/>
      <diagonal/>
    </border>
    <border>
      <left style="thin">
        <color indexed="8"/>
      </left>
      <right/>
      <top style="double">
        <color indexed="8"/>
      </top>
      <bottom style="dashed">
        <color indexed="8"/>
      </bottom>
      <diagonal/>
    </border>
    <border>
      <left style="thin">
        <color indexed="8"/>
      </left>
      <right/>
      <top style="dashed">
        <color indexed="8"/>
      </top>
      <bottom style="thin">
        <color indexed="64"/>
      </bottom>
      <diagonal/>
    </border>
    <border>
      <left style="thin">
        <color indexed="8"/>
      </left>
      <right/>
      <top style="thin">
        <color indexed="64"/>
      </top>
      <bottom style="dashed">
        <color indexed="8"/>
      </bottom>
      <diagonal/>
    </border>
    <border>
      <left/>
      <right/>
      <top style="double">
        <color indexed="8"/>
      </top>
      <bottom style="dashed">
        <color indexed="8"/>
      </bottom>
      <diagonal/>
    </border>
    <border>
      <left/>
      <right/>
      <top style="dashed">
        <color indexed="8"/>
      </top>
      <bottom style="thin">
        <color indexed="64"/>
      </bottom>
      <diagonal/>
    </border>
    <border>
      <left/>
      <right style="thin">
        <color indexed="8"/>
      </right>
      <top style="double">
        <color indexed="8"/>
      </top>
      <bottom style="dashed">
        <color indexed="8"/>
      </bottom>
      <diagonal/>
    </border>
    <border>
      <left/>
      <right style="thin">
        <color indexed="8"/>
      </right>
      <top style="dashed">
        <color indexed="8"/>
      </top>
      <bottom style="dashed">
        <color indexed="8"/>
      </bottom>
      <diagonal/>
    </border>
    <border>
      <left/>
      <right style="thin">
        <color indexed="8"/>
      </right>
      <top style="dashed">
        <color indexed="8"/>
      </top>
      <bottom style="thin">
        <color indexed="64"/>
      </bottom>
      <diagonal/>
    </border>
    <border>
      <left/>
      <right style="thin">
        <color indexed="8"/>
      </right>
      <top style="thin">
        <color indexed="64"/>
      </top>
      <bottom style="dashed">
        <color indexed="8"/>
      </bottom>
      <diagonal/>
    </border>
    <border>
      <left style="thin">
        <color indexed="8"/>
      </left>
      <right/>
      <top/>
      <bottom style="double">
        <color indexed="8"/>
      </bottom>
      <diagonal/>
    </border>
    <border>
      <left style="thin">
        <color indexed="8"/>
      </left>
      <right/>
      <top style="double">
        <color indexed="8"/>
      </top>
      <bottom style="thin">
        <color indexed="8"/>
      </bottom>
      <diagonal/>
    </border>
    <border>
      <left style="thin">
        <color indexed="8"/>
      </left>
      <right/>
      <top style="thin">
        <color indexed="8"/>
      </top>
      <bottom style="thin">
        <color indexed="8"/>
      </bottom>
      <diagonal/>
    </border>
    <border>
      <left style="thin">
        <color indexed="8"/>
      </left>
      <right/>
      <top/>
      <bottom style="medium">
        <color indexed="64"/>
      </bottom>
      <diagonal/>
    </border>
    <border>
      <left/>
      <right/>
      <top/>
      <bottom style="double">
        <color indexed="8"/>
      </bottom>
      <diagonal/>
    </border>
    <border>
      <left/>
      <right/>
      <top style="double">
        <color indexed="8"/>
      </top>
      <bottom style="thin">
        <color indexed="8"/>
      </bottom>
      <diagonal/>
    </border>
    <border>
      <left/>
      <right/>
      <top style="thin">
        <color indexed="8"/>
      </top>
      <bottom style="thin">
        <color indexed="8"/>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style="medium">
        <color indexed="64"/>
      </right>
      <top/>
      <bottom style="double">
        <color indexed="8"/>
      </bottom>
      <diagonal/>
    </border>
    <border>
      <left/>
      <right style="medium">
        <color indexed="64"/>
      </right>
      <top style="double">
        <color indexed="8"/>
      </top>
      <bottom style="thin">
        <color indexed="8"/>
      </bottom>
      <diagonal/>
    </border>
    <border>
      <left/>
      <right style="medium">
        <color indexed="64"/>
      </right>
      <top style="thin">
        <color indexed="8"/>
      </top>
      <bottom style="thin">
        <color indexed="8"/>
      </bottom>
      <diagonal/>
    </border>
    <border>
      <left style="thin">
        <color indexed="64"/>
      </left>
      <right/>
      <top style="thick">
        <color indexed="64"/>
      </top>
      <bottom/>
      <diagonal/>
    </border>
    <border>
      <left style="thin">
        <color indexed="64"/>
      </left>
      <right/>
      <top/>
      <bottom style="thick">
        <color indexed="64"/>
      </bottom>
      <diagonal/>
    </border>
    <border>
      <left/>
      <right/>
      <top style="thick">
        <color indexed="64"/>
      </top>
      <bottom/>
      <diagonal/>
    </border>
    <border>
      <left/>
      <right/>
      <top/>
      <bottom style="thick">
        <color indexed="64"/>
      </bottom>
      <diagonal/>
    </border>
    <border>
      <left/>
      <right style="thin">
        <color indexed="64"/>
      </right>
      <top style="thick">
        <color indexed="64"/>
      </top>
      <bottom/>
      <diagonal/>
    </border>
    <border>
      <left/>
      <right style="thin">
        <color indexed="64"/>
      </right>
      <top/>
      <bottom style="thick">
        <color indexed="64"/>
      </bottom>
      <diagonal/>
    </border>
    <border>
      <left style="double">
        <color indexed="64"/>
      </left>
      <right/>
      <top style="double">
        <color indexed="64"/>
      </top>
      <bottom/>
      <diagonal/>
    </border>
  </borders>
  <cellStyleXfs count="12">
    <xf numFmtId="0" fontId="0" fillId="0" borderId="0"/>
    <xf numFmtId="38" fontId="1" fillId="0" borderId="0" applyFont="0" applyFill="0" applyBorder="0" applyAlignment="0" applyProtection="0"/>
    <xf numFmtId="0" fontId="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xf numFmtId="0" fontId="1" fillId="0" borderId="0"/>
    <xf numFmtId="0" fontId="1" fillId="0" borderId="0">
      <alignment vertical="center"/>
    </xf>
    <xf numFmtId="0" fontId="1" fillId="0" borderId="0">
      <alignment vertical="center"/>
    </xf>
  </cellStyleXfs>
  <cellXfs count="1153">
    <xf numFmtId="0" fontId="0" fillId="0" borderId="0" xfId="0"/>
    <xf numFmtId="0" fontId="0" fillId="0" borderId="0" xfId="0" applyAlignment="1">
      <alignment vertical="center"/>
    </xf>
    <xf numFmtId="0" fontId="0" fillId="0" borderId="0" xfId="0" applyAlignment="1">
      <alignment horizontal="righ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horizontal="left" vertical="center"/>
    </xf>
    <xf numFmtId="0" fontId="7" fillId="0" borderId="0" xfId="0" applyFont="1" applyAlignment="1">
      <alignment vertical="center"/>
    </xf>
    <xf numFmtId="0" fontId="0" fillId="0" borderId="0" xfId="0" applyFont="1" applyAlignment="1">
      <alignment vertical="top" wrapText="1"/>
    </xf>
    <xf numFmtId="0" fontId="8" fillId="0" borderId="0" xfId="0" applyFont="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horizontal="distributed" vertical="center"/>
    </xf>
    <xf numFmtId="0" fontId="8" fillId="0" borderId="9" xfId="0" applyFont="1" applyBorder="1" applyAlignment="1">
      <alignment horizontal="distributed" vertical="center"/>
    </xf>
    <xf numFmtId="0" fontId="8" fillId="0" borderId="10" xfId="0" applyFont="1" applyBorder="1" applyAlignment="1">
      <alignment horizontal="distributed" vertical="center"/>
    </xf>
    <xf numFmtId="0" fontId="8" fillId="0" borderId="11" xfId="0" applyFont="1" applyBorder="1" applyAlignment="1">
      <alignment vertical="center"/>
    </xf>
    <xf numFmtId="0" fontId="8" fillId="0" borderId="12" xfId="0" applyFont="1" applyBorder="1" applyAlignment="1">
      <alignment horizontal="distributed" vertical="center"/>
    </xf>
    <xf numFmtId="0" fontId="8" fillId="0" borderId="12" xfId="0" applyFont="1" applyBorder="1" applyAlignment="1">
      <alignment vertical="center"/>
    </xf>
    <xf numFmtId="0" fontId="8" fillId="0" borderId="8" xfId="0" applyFont="1" applyBorder="1" applyAlignment="1">
      <alignment vertical="center"/>
    </xf>
    <xf numFmtId="0" fontId="8" fillId="0" borderId="10"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11" xfId="0" applyFont="1" applyBorder="1" applyAlignment="1">
      <alignment horizontal="distributed" vertical="center"/>
    </xf>
    <xf numFmtId="0" fontId="8" fillId="0" borderId="13" xfId="0" applyFont="1" applyBorder="1" applyAlignment="1">
      <alignment horizontal="distributed" vertical="center"/>
    </xf>
    <xf numFmtId="0" fontId="8" fillId="0" borderId="14" xfId="0" applyFont="1" applyBorder="1" applyAlignment="1">
      <alignment horizontal="distributed" vertical="center"/>
    </xf>
    <xf numFmtId="0" fontId="8" fillId="0" borderId="15" xfId="0" applyFont="1" applyBorder="1" applyAlignment="1">
      <alignment horizontal="distributed" vertical="center"/>
    </xf>
    <xf numFmtId="0" fontId="8" fillId="0" borderId="0" xfId="0" applyFont="1" applyAlignment="1">
      <alignment horizontal="distributed" vertical="center"/>
    </xf>
    <xf numFmtId="0" fontId="8" fillId="0" borderId="16" xfId="0" applyFont="1" applyBorder="1" applyAlignment="1">
      <alignment vertical="center"/>
    </xf>
    <xf numFmtId="0" fontId="8" fillId="0" borderId="17" xfId="0" applyFont="1" applyBorder="1" applyAlignment="1">
      <alignment vertical="center"/>
    </xf>
    <xf numFmtId="0" fontId="8" fillId="0" borderId="18" xfId="0" applyFont="1" applyBorder="1" applyAlignment="1">
      <alignment vertical="center"/>
    </xf>
    <xf numFmtId="0" fontId="8" fillId="0" borderId="19" xfId="0" applyFont="1" applyBorder="1" applyAlignment="1">
      <alignment vertical="center"/>
    </xf>
    <xf numFmtId="0" fontId="8" fillId="0" borderId="20" xfId="0" applyFont="1" applyBorder="1" applyAlignment="1">
      <alignment vertical="center"/>
    </xf>
    <xf numFmtId="0" fontId="8" fillId="0" borderId="21" xfId="0" applyFont="1" applyBorder="1" applyAlignment="1">
      <alignment vertical="center"/>
    </xf>
    <xf numFmtId="0" fontId="8" fillId="0" borderId="22" xfId="0" applyFont="1" applyBorder="1" applyAlignment="1">
      <alignment vertical="center"/>
    </xf>
    <xf numFmtId="0" fontId="8" fillId="0" borderId="23" xfId="0" applyFont="1" applyBorder="1" applyAlignment="1">
      <alignment vertical="center"/>
    </xf>
    <xf numFmtId="176" fontId="9" fillId="2" borderId="10" xfId="0" applyNumberFormat="1" applyFont="1" applyFill="1" applyBorder="1" applyAlignment="1">
      <alignment vertical="center"/>
    </xf>
    <xf numFmtId="176" fontId="8" fillId="2" borderId="10" xfId="0" applyNumberFormat="1" applyFont="1" applyFill="1" applyBorder="1" applyAlignment="1">
      <alignment vertical="center"/>
    </xf>
    <xf numFmtId="0" fontId="8" fillId="0" borderId="15" xfId="0" applyFont="1" applyBorder="1" applyAlignment="1" applyProtection="1">
      <alignment vertical="center"/>
      <protection locked="0"/>
    </xf>
    <xf numFmtId="0" fontId="8" fillId="0" borderId="0" xfId="0" applyFont="1" applyAlignment="1" applyProtection="1">
      <alignment vertical="center"/>
      <protection locked="0"/>
    </xf>
    <xf numFmtId="0" fontId="8" fillId="0" borderId="24" xfId="0" applyFont="1" applyBorder="1" applyAlignment="1">
      <alignment vertical="center"/>
    </xf>
    <xf numFmtId="0" fontId="8" fillId="0" borderId="25" xfId="0" applyFont="1" applyBorder="1" applyAlignment="1">
      <alignment horizontal="distributed"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28" xfId="0" applyFont="1" applyBorder="1" applyAlignment="1">
      <alignment horizontal="center" vertical="center"/>
    </xf>
    <xf numFmtId="0" fontId="8" fillId="0" borderId="29" xfId="0" applyFont="1" applyBorder="1" applyAlignment="1">
      <alignment vertical="center"/>
    </xf>
    <xf numFmtId="0" fontId="8" fillId="0" borderId="28" xfId="0" applyFont="1" applyBorder="1" applyAlignment="1">
      <alignment vertical="center"/>
    </xf>
    <xf numFmtId="0" fontId="8" fillId="0" borderId="30" xfId="0" applyFont="1" applyBorder="1" applyAlignment="1">
      <alignment vertical="center"/>
    </xf>
    <xf numFmtId="0" fontId="8" fillId="0" borderId="31" xfId="0" applyFont="1" applyBorder="1" applyAlignment="1">
      <alignment vertical="center"/>
    </xf>
    <xf numFmtId="0" fontId="8" fillId="2" borderId="8" xfId="0" applyFont="1" applyFill="1" applyBorder="1" applyAlignment="1" applyProtection="1">
      <alignment vertical="center"/>
      <protection locked="0"/>
    </xf>
    <xf numFmtId="0" fontId="8" fillId="0" borderId="9" xfId="0" applyFont="1" applyBorder="1" applyAlignment="1">
      <alignment horizontal="center" vertical="center"/>
    </xf>
    <xf numFmtId="0" fontId="8" fillId="2" borderId="10" xfId="0" applyFont="1" applyFill="1" applyBorder="1" applyAlignment="1" applyProtection="1">
      <alignment vertical="center"/>
      <protection locked="0"/>
    </xf>
    <xf numFmtId="0" fontId="8" fillId="2" borderId="8" xfId="0" applyFont="1" applyFill="1" applyBorder="1" applyAlignment="1" applyProtection="1">
      <alignment vertical="center" shrinkToFit="1"/>
      <protection locked="0"/>
    </xf>
    <xf numFmtId="0" fontId="8" fillId="2" borderId="9" xfId="0" applyFont="1" applyFill="1" applyBorder="1" applyAlignment="1" applyProtection="1">
      <alignment vertical="center"/>
      <protection locked="0"/>
    </xf>
    <xf numFmtId="0" fontId="8" fillId="3" borderId="9" xfId="0" applyFont="1" applyFill="1" applyBorder="1" applyAlignment="1" applyProtection="1">
      <alignment vertical="center"/>
      <protection locked="0"/>
    </xf>
    <xf numFmtId="0" fontId="8" fillId="3" borderId="12" xfId="0" applyFont="1" applyFill="1" applyBorder="1" applyAlignment="1" applyProtection="1">
      <alignment vertical="center"/>
      <protection locked="0"/>
    </xf>
    <xf numFmtId="0" fontId="8" fillId="2" borderId="12" xfId="0" applyFont="1" applyFill="1" applyBorder="1" applyAlignment="1" applyProtection="1">
      <alignment vertical="center"/>
      <protection locked="0"/>
    </xf>
    <xf numFmtId="177" fontId="8" fillId="2" borderId="8" xfId="0" applyNumberFormat="1" applyFont="1" applyFill="1" applyBorder="1" applyAlignment="1" applyProtection="1">
      <alignment vertical="center"/>
      <protection locked="0"/>
    </xf>
    <xf numFmtId="177" fontId="8" fillId="2" borderId="9" xfId="0" applyNumberFormat="1" applyFont="1" applyFill="1" applyBorder="1" applyAlignment="1" applyProtection="1">
      <alignment vertical="center"/>
      <protection locked="0"/>
    </xf>
    <xf numFmtId="178" fontId="8" fillId="2" borderId="9" xfId="0" applyNumberFormat="1" applyFont="1" applyFill="1" applyBorder="1" applyAlignment="1" applyProtection="1">
      <alignment vertical="center"/>
      <protection locked="0"/>
    </xf>
    <xf numFmtId="0" fontId="8" fillId="3" borderId="11" xfId="0" applyFont="1" applyFill="1" applyBorder="1" applyAlignment="1" applyProtection="1">
      <alignment vertical="center"/>
      <protection locked="0"/>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0" xfId="0" applyFont="1" applyAlignment="1">
      <alignment horizontal="center" vertical="center"/>
    </xf>
    <xf numFmtId="0" fontId="8" fillId="0" borderId="35" xfId="0" applyFont="1" applyBorder="1" applyAlignment="1">
      <alignment horizontal="center" vertical="center"/>
    </xf>
    <xf numFmtId="0" fontId="8" fillId="0" borderId="15" xfId="0" applyFont="1" applyBorder="1" applyAlignment="1">
      <alignment horizontal="center" vertical="center"/>
    </xf>
    <xf numFmtId="0" fontId="8" fillId="0" borderId="36" xfId="0" applyFont="1" applyBorder="1" applyAlignment="1">
      <alignment horizontal="center" vertical="center"/>
    </xf>
    <xf numFmtId="0" fontId="8" fillId="0" borderId="9" xfId="0" applyFont="1" applyBorder="1" applyAlignment="1">
      <alignment vertical="center"/>
    </xf>
    <xf numFmtId="0" fontId="10" fillId="0" borderId="12" xfId="0" applyFont="1" applyBorder="1" applyAlignment="1">
      <alignment vertical="center"/>
    </xf>
    <xf numFmtId="0" fontId="8" fillId="0" borderId="37" xfId="0" applyFont="1" applyBorder="1" applyAlignment="1">
      <alignment vertical="center"/>
    </xf>
    <xf numFmtId="0" fontId="8" fillId="0" borderId="20" xfId="0" applyFont="1" applyBorder="1" applyAlignment="1">
      <alignment vertical="center" shrinkToFit="1"/>
    </xf>
    <xf numFmtId="0" fontId="8" fillId="2" borderId="38" xfId="0" applyFont="1" applyFill="1" applyBorder="1" applyAlignment="1" applyProtection="1">
      <alignment horizontal="center" vertical="center"/>
      <protection locked="0"/>
    </xf>
    <xf numFmtId="0" fontId="8" fillId="2" borderId="39" xfId="0" applyFont="1" applyFill="1" applyBorder="1" applyAlignment="1" applyProtection="1">
      <alignment horizontal="center" vertical="center"/>
      <protection locked="0"/>
    </xf>
    <xf numFmtId="0" fontId="8" fillId="2" borderId="40" xfId="0" applyFont="1" applyFill="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6" xfId="0" applyFont="1" applyBorder="1" applyAlignment="1">
      <alignment vertical="center" shrinkToFit="1"/>
    </xf>
    <xf numFmtId="0" fontId="8" fillId="0" borderId="8" xfId="0" applyFont="1" applyBorder="1" applyAlignment="1">
      <alignment horizontal="center" vertical="center"/>
    </xf>
    <xf numFmtId="0" fontId="8" fillId="0" borderId="41" xfId="0" applyFont="1" applyBorder="1" applyAlignment="1">
      <alignment vertical="center"/>
    </xf>
    <xf numFmtId="0" fontId="8" fillId="0" borderId="42" xfId="0" applyFont="1" applyBorder="1" applyAlignment="1">
      <alignment vertical="center"/>
    </xf>
    <xf numFmtId="0" fontId="8" fillId="0" borderId="43" xfId="0" applyFont="1" applyBorder="1" applyAlignment="1">
      <alignment vertical="center"/>
    </xf>
    <xf numFmtId="0" fontId="8" fillId="0" borderId="44" xfId="0" applyFont="1" applyBorder="1" applyAlignment="1">
      <alignment vertical="center"/>
    </xf>
    <xf numFmtId="0" fontId="10" fillId="0" borderId="43" xfId="0" applyFont="1" applyBorder="1" applyAlignment="1">
      <alignment vertical="center"/>
    </xf>
    <xf numFmtId="0" fontId="8" fillId="0" borderId="41" xfId="0" applyFont="1" applyBorder="1" applyAlignment="1">
      <alignment vertical="center" shrinkToFit="1"/>
    </xf>
    <xf numFmtId="0" fontId="8" fillId="2" borderId="45"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protection locked="0"/>
    </xf>
    <xf numFmtId="0" fontId="8" fillId="2" borderId="47" xfId="0" applyFont="1" applyFill="1" applyBorder="1" applyAlignment="1" applyProtection="1">
      <alignment horizontal="center" vertical="center"/>
      <protection locked="0"/>
    </xf>
    <xf numFmtId="0" fontId="8" fillId="0" borderId="3" xfId="0" applyFont="1" applyBorder="1" applyAlignment="1">
      <alignment horizontal="distributed" vertical="center"/>
    </xf>
    <xf numFmtId="0" fontId="8" fillId="0" borderId="48" xfId="0" applyFont="1" applyBorder="1" applyAlignment="1">
      <alignment horizontal="distributed" vertical="center"/>
    </xf>
    <xf numFmtId="0" fontId="8" fillId="0" borderId="17" xfId="0" applyFont="1" applyBorder="1" applyAlignment="1">
      <alignment horizontal="distributed" vertical="center"/>
    </xf>
    <xf numFmtId="0" fontId="8" fillId="0" borderId="18" xfId="0" applyFont="1" applyBorder="1" applyAlignment="1">
      <alignment horizontal="distributed" vertical="center"/>
    </xf>
    <xf numFmtId="14" fontId="8" fillId="0" borderId="10" xfId="0" applyNumberFormat="1" applyFont="1" applyBorder="1" applyAlignment="1">
      <alignment horizontal="right" vertical="center"/>
    </xf>
    <xf numFmtId="14" fontId="8" fillId="2" borderId="13" xfId="0" applyNumberFormat="1" applyFont="1" applyFill="1" applyBorder="1" applyAlignment="1">
      <alignment horizontal="right" vertical="center"/>
    </xf>
    <xf numFmtId="0" fontId="8" fillId="2" borderId="13" xfId="0" applyFont="1" applyFill="1" applyBorder="1" applyAlignment="1">
      <alignment horizontal="right" vertical="center"/>
    </xf>
    <xf numFmtId="0" fontId="8" fillId="0" borderId="49" xfId="0" applyFont="1" applyBorder="1" applyAlignment="1">
      <alignment vertical="center"/>
    </xf>
    <xf numFmtId="0" fontId="8" fillId="0" borderId="50" xfId="0" applyFont="1" applyBorder="1" applyAlignment="1">
      <alignment vertical="center"/>
    </xf>
    <xf numFmtId="0" fontId="8" fillId="2" borderId="0" xfId="0" applyFont="1" applyFill="1" applyAlignment="1">
      <alignment vertical="center"/>
    </xf>
    <xf numFmtId="0" fontId="8" fillId="3" borderId="0" xfId="0" applyFont="1" applyFill="1" applyAlignment="1">
      <alignment vertical="center"/>
    </xf>
    <xf numFmtId="14" fontId="8" fillId="0" borderId="0" xfId="0" applyNumberFormat="1" applyFont="1" applyAlignment="1">
      <alignment vertical="center"/>
    </xf>
    <xf numFmtId="0" fontId="8" fillId="2" borderId="38"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45" xfId="0" applyFont="1" applyFill="1" applyBorder="1" applyAlignment="1">
      <alignment horizontal="center" vertical="center"/>
    </xf>
    <xf numFmtId="0" fontId="8" fillId="2" borderId="46" xfId="0" applyFont="1" applyFill="1" applyBorder="1" applyAlignment="1">
      <alignment horizontal="center" vertical="center"/>
    </xf>
    <xf numFmtId="0" fontId="8" fillId="0" borderId="51" xfId="0" applyFont="1" applyBorder="1" applyAlignment="1">
      <alignment vertical="center"/>
    </xf>
    <xf numFmtId="0" fontId="8" fillId="0" borderId="52" xfId="0" applyFont="1" applyBorder="1" applyAlignment="1">
      <alignment vertical="center"/>
    </xf>
    <xf numFmtId="14" fontId="8" fillId="0" borderId="2" xfId="0" applyNumberFormat="1" applyFont="1" applyBorder="1" applyAlignment="1">
      <alignment vertical="center"/>
    </xf>
    <xf numFmtId="14" fontId="8" fillId="0" borderId="6" xfId="0" applyNumberFormat="1" applyFont="1" applyBorder="1" applyAlignment="1">
      <alignment vertical="center"/>
    </xf>
    <xf numFmtId="0" fontId="8" fillId="0" borderId="53" xfId="0" applyFont="1" applyBorder="1" applyAlignment="1">
      <alignment vertical="center"/>
    </xf>
    <xf numFmtId="0" fontId="8" fillId="0" borderId="54" xfId="0" applyFont="1" applyBorder="1" applyAlignment="1">
      <alignment vertical="center"/>
    </xf>
    <xf numFmtId="0" fontId="8" fillId="0" borderId="55" xfId="0" applyFont="1" applyBorder="1" applyAlignment="1">
      <alignment horizontal="distributed" vertical="center"/>
    </xf>
    <xf numFmtId="0" fontId="8" fillId="0" borderId="56" xfId="0" applyFont="1" applyBorder="1" applyAlignment="1">
      <alignment vertical="center"/>
    </xf>
    <xf numFmtId="0" fontId="8" fillId="0" borderId="36" xfId="0" applyFont="1" applyBorder="1" applyAlignment="1">
      <alignment vertical="center"/>
    </xf>
    <xf numFmtId="0" fontId="8" fillId="0" borderId="56" xfId="0" applyFont="1" applyBorder="1" applyAlignment="1">
      <alignment horizontal="center" vertical="center"/>
    </xf>
    <xf numFmtId="179" fontId="8" fillId="0" borderId="2" xfId="0" applyNumberFormat="1" applyFont="1" applyBorder="1" applyAlignment="1">
      <alignment horizontal="center" vertical="center"/>
    </xf>
    <xf numFmtId="0" fontId="8" fillId="0" borderId="36" xfId="0" applyFont="1" applyBorder="1" applyAlignment="1">
      <alignment horizontal="center" vertical="center" wrapText="1"/>
    </xf>
    <xf numFmtId="0" fontId="8" fillId="0" borderId="0" xfId="0" applyFont="1" applyAlignment="1">
      <alignment horizontal="center" vertical="center" wrapText="1"/>
    </xf>
    <xf numFmtId="0" fontId="8" fillId="0" borderId="57" xfId="0" applyFont="1" applyBorder="1" applyAlignment="1">
      <alignment horizontal="center" vertical="center" wrapText="1"/>
    </xf>
    <xf numFmtId="179" fontId="8" fillId="0" borderId="9" xfId="0" applyNumberFormat="1" applyFont="1" applyBorder="1" applyAlignment="1">
      <alignment horizontal="center" vertical="center"/>
    </xf>
    <xf numFmtId="0" fontId="8" fillId="0" borderId="58" xfId="0" applyFont="1" applyBorder="1" applyAlignment="1">
      <alignment horizontal="distributed" vertical="center"/>
    </xf>
    <xf numFmtId="0" fontId="8" fillId="0" borderId="27"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61" xfId="0" applyFont="1" applyBorder="1" applyAlignment="1">
      <alignment vertical="center"/>
    </xf>
    <xf numFmtId="0" fontId="8" fillId="0" borderId="62" xfId="0" applyFont="1" applyBorder="1" applyAlignment="1">
      <alignment vertical="center"/>
    </xf>
    <xf numFmtId="0" fontId="8" fillId="0" borderId="36" xfId="0" applyFont="1" applyBorder="1" applyAlignment="1">
      <alignment horizontal="distributed" vertical="center"/>
    </xf>
    <xf numFmtId="0" fontId="8" fillId="0" borderId="56" xfId="0" applyFont="1" applyBorder="1" applyAlignment="1">
      <alignment horizontal="distributed" vertical="center"/>
    </xf>
    <xf numFmtId="0" fontId="8" fillId="0" borderId="63" xfId="0" applyFont="1" applyBorder="1" applyAlignment="1">
      <alignment vertical="center"/>
    </xf>
    <xf numFmtId="0" fontId="8" fillId="0" borderId="0" xfId="0" applyFont="1" applyAlignment="1">
      <alignment horizontal="right" vertical="center"/>
    </xf>
    <xf numFmtId="0" fontId="8" fillId="0" borderId="55" xfId="0" applyFont="1" applyBorder="1" applyAlignment="1">
      <alignment vertical="center"/>
    </xf>
    <xf numFmtId="0" fontId="8" fillId="0" borderId="64" xfId="0" applyFont="1" applyBorder="1" applyAlignment="1">
      <alignment vertical="center"/>
    </xf>
    <xf numFmtId="179" fontId="8" fillId="0" borderId="24" xfId="0" applyNumberFormat="1" applyFont="1" applyBorder="1" applyAlignment="1">
      <alignment horizontal="center" vertical="center"/>
    </xf>
    <xf numFmtId="0" fontId="8" fillId="0" borderId="65" xfId="0" applyFont="1" applyBorder="1" applyAlignment="1">
      <alignment horizontal="center" vertical="center" textRotation="255"/>
    </xf>
    <xf numFmtId="0" fontId="8" fillId="0" borderId="66" xfId="0" applyFont="1" applyBorder="1" applyAlignment="1">
      <alignment horizontal="center" vertical="center" textRotation="255"/>
    </xf>
    <xf numFmtId="0" fontId="8" fillId="0" borderId="67" xfId="0" applyFont="1" applyBorder="1" applyAlignment="1">
      <alignment horizontal="center" vertical="center"/>
    </xf>
    <xf numFmtId="0" fontId="8" fillId="0" borderId="65" xfId="0" applyFont="1" applyBorder="1" applyAlignment="1">
      <alignment horizontal="center" vertical="center"/>
    </xf>
    <xf numFmtId="0" fontId="8" fillId="0" borderId="58" xfId="0" applyFont="1" applyBorder="1" applyAlignment="1">
      <alignment vertical="center"/>
    </xf>
    <xf numFmtId="0" fontId="8" fillId="0" borderId="68" xfId="0" applyFont="1" applyBorder="1" applyAlignment="1">
      <alignment vertical="center"/>
    </xf>
    <xf numFmtId="0" fontId="8" fillId="0" borderId="69" xfId="0" applyFont="1" applyBorder="1" applyAlignment="1">
      <alignment horizontal="center" vertical="center" textRotation="255"/>
    </xf>
    <xf numFmtId="0" fontId="8" fillId="0" borderId="70" xfId="0" applyFont="1" applyBorder="1" applyAlignment="1">
      <alignment horizontal="center" vertical="center" textRotation="255"/>
    </xf>
    <xf numFmtId="0" fontId="8" fillId="0" borderId="71" xfId="0" applyFont="1" applyBorder="1" applyAlignment="1">
      <alignment horizontal="center" vertical="center"/>
    </xf>
    <xf numFmtId="0" fontId="8" fillId="0" borderId="69" xfId="0" applyFont="1" applyBorder="1" applyAlignment="1">
      <alignment horizontal="center" vertical="center"/>
    </xf>
    <xf numFmtId="0" fontId="8" fillId="0" borderId="72" xfId="0" applyFont="1" applyBorder="1" applyAlignment="1">
      <alignment vertical="center"/>
    </xf>
    <xf numFmtId="0" fontId="8" fillId="0" borderId="73" xfId="0" applyFont="1" applyBorder="1" applyAlignment="1">
      <alignment vertical="center"/>
    </xf>
    <xf numFmtId="0" fontId="8" fillId="0" borderId="74" xfId="0" applyFont="1" applyBorder="1" applyAlignment="1">
      <alignment vertical="center"/>
    </xf>
    <xf numFmtId="0" fontId="8" fillId="0" borderId="75" xfId="0" applyFont="1" applyBorder="1" applyAlignment="1">
      <alignment vertical="center"/>
    </xf>
    <xf numFmtId="0" fontId="8" fillId="0" borderId="76" xfId="0" applyFont="1" applyBorder="1" applyAlignment="1">
      <alignment vertical="center"/>
    </xf>
    <xf numFmtId="0" fontId="8" fillId="0" borderId="77" xfId="0" applyFont="1" applyBorder="1" applyAlignment="1">
      <alignment vertical="center"/>
    </xf>
    <xf numFmtId="0" fontId="8" fillId="0" borderId="13" xfId="0" applyFont="1" applyBorder="1" applyAlignment="1">
      <alignment vertical="center" shrinkToFit="1"/>
    </xf>
    <xf numFmtId="0" fontId="8" fillId="0" borderId="13" xfId="0" applyFont="1" applyBorder="1" applyAlignment="1">
      <alignment horizontal="center" vertical="center" shrinkToFit="1"/>
    </xf>
    <xf numFmtId="0" fontId="8" fillId="0" borderId="78" xfId="0" applyFont="1" applyBorder="1" applyAlignment="1">
      <alignment horizontal="distributed" vertical="center"/>
    </xf>
    <xf numFmtId="0" fontId="8" fillId="0" borderId="0" xfId="0" applyFont="1" applyAlignment="1">
      <alignment horizontal="left" vertical="top" wrapText="1"/>
    </xf>
    <xf numFmtId="0" fontId="8" fillId="0" borderId="0" xfId="0" applyFont="1" applyAlignment="1">
      <alignment vertical="center" shrinkToFit="1"/>
    </xf>
    <xf numFmtId="0" fontId="8" fillId="0" borderId="30" xfId="0" applyFont="1" applyBorder="1" applyAlignment="1">
      <alignment horizontal="center" vertical="center" shrinkToFit="1"/>
    </xf>
    <xf numFmtId="0" fontId="8" fillId="0" borderId="0" xfId="0" applyFont="1" applyAlignment="1">
      <alignment horizontal="center" vertical="center" shrinkToFit="1"/>
    </xf>
    <xf numFmtId="0" fontId="8" fillId="0" borderId="12" xfId="0" applyFont="1" applyBorder="1" applyAlignment="1">
      <alignment horizontal="center" vertical="center" shrinkToFit="1"/>
    </xf>
    <xf numFmtId="0" fontId="11" fillId="0" borderId="17" xfId="0" applyFont="1" applyBorder="1" applyAlignment="1">
      <alignment vertical="center"/>
    </xf>
    <xf numFmtId="0" fontId="11" fillId="0" borderId="18" xfId="0" applyFont="1" applyBorder="1" applyAlignment="1">
      <alignment vertical="center"/>
    </xf>
    <xf numFmtId="0" fontId="8" fillId="0" borderId="79" xfId="0" applyFont="1" applyBorder="1" applyAlignment="1">
      <alignment vertical="center"/>
    </xf>
    <xf numFmtId="0" fontId="8" fillId="0" borderId="80" xfId="0" applyFont="1" applyBorder="1" applyAlignment="1">
      <alignment vertical="center"/>
    </xf>
    <xf numFmtId="14" fontId="8" fillId="0" borderId="0" xfId="0" applyNumberFormat="1" applyFont="1" applyAlignment="1">
      <alignment horizontal="distributed" vertical="center"/>
    </xf>
    <xf numFmtId="0" fontId="12" fillId="0" borderId="10" xfId="0" applyFont="1" applyBorder="1" applyAlignment="1">
      <alignment vertical="center"/>
    </xf>
    <xf numFmtId="0" fontId="12" fillId="0" borderId="13" xfId="0" applyFont="1" applyBorder="1" applyAlignment="1">
      <alignment vertical="center"/>
    </xf>
    <xf numFmtId="0" fontId="12" fillId="0" borderId="78" xfId="0" applyFont="1" applyBorder="1" applyAlignment="1">
      <alignment vertical="center"/>
    </xf>
    <xf numFmtId="0" fontId="12" fillId="0" borderId="9" xfId="0" applyFont="1" applyBorder="1" applyAlignment="1">
      <alignment vertical="center"/>
    </xf>
    <xf numFmtId="0" fontId="8" fillId="0" borderId="26" xfId="0" applyFont="1" applyBorder="1" applyAlignment="1">
      <alignment horizontal="center" vertical="center" shrinkToFit="1"/>
    </xf>
    <xf numFmtId="0" fontId="8" fillId="0" borderId="9" xfId="0" applyFont="1" applyBorder="1" applyAlignment="1">
      <alignment horizontal="left" vertical="center" wrapText="1" shrinkToFit="1"/>
    </xf>
    <xf numFmtId="0" fontId="8" fillId="0" borderId="12" xfId="0" applyFont="1" applyBorder="1" applyAlignment="1">
      <alignment horizontal="left" vertical="center" shrinkToFit="1"/>
    </xf>
    <xf numFmtId="0" fontId="8" fillId="0" borderId="0" xfId="0" applyFont="1" applyAlignment="1">
      <alignment horizontal="left" vertical="center" shrinkToFit="1"/>
    </xf>
    <xf numFmtId="0" fontId="8" fillId="0" borderId="10" xfId="0" applyFont="1" applyBorder="1" applyAlignment="1">
      <alignment horizontal="center" vertical="center"/>
    </xf>
    <xf numFmtId="0" fontId="8" fillId="0" borderId="13" xfId="0" applyFont="1" applyBorder="1" applyAlignment="1">
      <alignment horizontal="center" vertical="center"/>
    </xf>
    <xf numFmtId="0" fontId="8" fillId="0" borderId="78" xfId="0" applyFont="1" applyBorder="1" applyAlignment="1">
      <alignment horizontal="center" vertical="center"/>
    </xf>
    <xf numFmtId="0" fontId="8" fillId="0" borderId="9" xfId="0" applyFont="1" applyBorder="1" applyAlignment="1">
      <alignment horizontal="left" vertical="center" shrinkToFit="1"/>
    </xf>
    <xf numFmtId="0" fontId="8" fillId="0" borderId="24"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79" xfId="0" applyFont="1" applyBorder="1" applyAlignment="1">
      <alignment horizontal="center" vertical="center"/>
    </xf>
    <xf numFmtId="0" fontId="12" fillId="0" borderId="36" xfId="0" applyFont="1" applyBorder="1" applyAlignment="1">
      <alignment vertical="center"/>
    </xf>
    <xf numFmtId="0" fontId="12" fillId="0" borderId="10" xfId="0" applyFont="1" applyBorder="1" applyAlignment="1" applyProtection="1">
      <alignment vertical="center"/>
      <protection locked="0"/>
    </xf>
    <xf numFmtId="0" fontId="12" fillId="0" borderId="13" xfId="0" applyFont="1" applyBorder="1" applyAlignment="1" applyProtection="1">
      <alignment vertical="center"/>
      <protection locked="0"/>
    </xf>
    <xf numFmtId="0" fontId="12" fillId="0" borderId="78" xfId="0" applyFont="1" applyBorder="1" applyAlignment="1" applyProtection="1">
      <alignment vertical="center"/>
      <protection locked="0"/>
    </xf>
    <xf numFmtId="0" fontId="13" fillId="0" borderId="0" xfId="0" applyFont="1" applyAlignment="1">
      <alignment vertical="center"/>
    </xf>
    <xf numFmtId="0" fontId="8" fillId="0" borderId="81" xfId="0" applyFont="1" applyBorder="1" applyAlignment="1">
      <alignment vertical="center"/>
    </xf>
    <xf numFmtId="0" fontId="8" fillId="0" borderId="82" xfId="0" applyFont="1" applyBorder="1" applyAlignment="1">
      <alignment vertical="center"/>
    </xf>
    <xf numFmtId="0" fontId="8" fillId="0" borderId="42" xfId="0" applyFont="1" applyBorder="1" applyAlignment="1">
      <alignment horizontal="center" vertical="center"/>
    </xf>
    <xf numFmtId="0" fontId="8" fillId="0" borderId="49" xfId="0" applyFont="1" applyBorder="1" applyAlignment="1">
      <alignment horizontal="center" vertical="center"/>
    </xf>
    <xf numFmtId="0" fontId="8" fillId="0" borderId="83" xfId="0" applyFont="1" applyBorder="1" applyAlignment="1">
      <alignment horizontal="center" vertical="center"/>
    </xf>
    <xf numFmtId="0" fontId="8" fillId="0" borderId="84" xfId="0" applyFont="1" applyBorder="1" applyAlignment="1">
      <alignment horizontal="center" vertical="center"/>
    </xf>
    <xf numFmtId="0" fontId="8" fillId="0" borderId="44" xfId="0" applyFont="1" applyBorder="1" applyAlignment="1">
      <alignment horizontal="center" vertical="center"/>
    </xf>
    <xf numFmtId="0" fontId="8" fillId="0" borderId="42" xfId="0" applyFont="1" applyBorder="1" applyAlignment="1">
      <alignment horizontal="left" vertical="center" shrinkToFit="1"/>
    </xf>
    <xf numFmtId="0" fontId="8" fillId="0" borderId="43" xfId="0" applyFont="1" applyBorder="1" applyAlignment="1">
      <alignment horizontal="left" vertical="center" shrinkToFit="1"/>
    </xf>
    <xf numFmtId="0" fontId="10" fillId="0" borderId="0" xfId="0" applyFont="1" applyAlignment="1">
      <alignment vertical="center" wrapText="1"/>
    </xf>
    <xf numFmtId="0" fontId="8" fillId="0" borderId="85" xfId="2" applyFont="1" applyBorder="1" applyAlignment="1">
      <alignment vertical="center"/>
    </xf>
    <xf numFmtId="0" fontId="8" fillId="0" borderId="86" xfId="2" applyFont="1" applyBorder="1" applyAlignment="1">
      <alignment vertical="center"/>
    </xf>
    <xf numFmtId="0" fontId="15" fillId="4" borderId="87" xfId="2" applyFont="1" applyFill="1" applyBorder="1" applyAlignment="1">
      <alignment horizontal="center" vertical="center"/>
    </xf>
    <xf numFmtId="0" fontId="8" fillId="0" borderId="88" xfId="2" applyFont="1" applyBorder="1" applyAlignment="1">
      <alignment horizontal="center" vertical="center"/>
    </xf>
    <xf numFmtId="0" fontId="16" fillId="0" borderId="2" xfId="2" applyFont="1" applyBorder="1" applyAlignment="1">
      <alignment horizontal="distributed" vertical="center"/>
    </xf>
    <xf numFmtId="0" fontId="8" fillId="0" borderId="0" xfId="0" applyFont="1" applyBorder="1" applyAlignment="1">
      <alignment horizontal="distributed" vertical="center"/>
    </xf>
    <xf numFmtId="0" fontId="10" fillId="0" borderId="0" xfId="2" applyFont="1" applyBorder="1" applyAlignment="1">
      <alignment horizontal="center" vertical="top"/>
    </xf>
    <xf numFmtId="0" fontId="10" fillId="0" borderId="89" xfId="2" applyFont="1" applyBorder="1" applyAlignment="1">
      <alignment horizontal="center" vertical="top"/>
    </xf>
    <xf numFmtId="0" fontId="15" fillId="4" borderId="90" xfId="2" applyFont="1" applyFill="1" applyBorder="1" applyAlignment="1">
      <alignment horizontal="center" vertical="center"/>
    </xf>
    <xf numFmtId="0" fontId="8" fillId="0" borderId="58" xfId="2" applyFont="1" applyBorder="1" applyAlignment="1">
      <alignment horizontal="center" vertical="center"/>
    </xf>
    <xf numFmtId="0" fontId="16" fillId="0" borderId="9" xfId="2" applyFont="1" applyBorder="1" applyAlignment="1">
      <alignment horizontal="distributed" vertical="center"/>
    </xf>
    <xf numFmtId="0" fontId="8" fillId="0" borderId="57" xfId="2" applyFont="1" applyBorder="1" applyAlignment="1">
      <alignment vertical="center"/>
    </xf>
    <xf numFmtId="0" fontId="8" fillId="0" borderId="91" xfId="2" applyFont="1" applyBorder="1" applyAlignment="1">
      <alignment horizontal="center" vertical="center"/>
    </xf>
    <xf numFmtId="0" fontId="16" fillId="0" borderId="24" xfId="2" applyFont="1" applyBorder="1" applyAlignment="1">
      <alignment horizontal="distributed" vertical="center"/>
    </xf>
    <xf numFmtId="0" fontId="8" fillId="0" borderId="60" xfId="0" applyFont="1" applyBorder="1" applyAlignment="1">
      <alignment vertical="center"/>
    </xf>
    <xf numFmtId="0" fontId="8" fillId="0" borderId="59" xfId="0" applyFont="1" applyBorder="1" applyAlignment="1">
      <alignment vertical="center"/>
    </xf>
    <xf numFmtId="0" fontId="8" fillId="0" borderId="92" xfId="2" applyFont="1" applyBorder="1" applyAlignment="1">
      <alignment vertical="center"/>
    </xf>
    <xf numFmtId="0" fontId="8" fillId="0" borderId="93" xfId="2" applyFont="1" applyBorder="1" applyAlignment="1">
      <alignment vertical="center"/>
    </xf>
    <xf numFmtId="0" fontId="8" fillId="0" borderId="94" xfId="2" applyFont="1" applyBorder="1" applyAlignment="1">
      <alignment vertical="center"/>
    </xf>
    <xf numFmtId="0" fontId="10" fillId="0" borderId="28" xfId="2" applyFont="1" applyBorder="1" applyAlignment="1">
      <alignment vertical="center"/>
    </xf>
    <xf numFmtId="0" fontId="10" fillId="0" borderId="28" xfId="2" applyFont="1" applyBorder="1" applyAlignment="1">
      <alignment horizontal="right" vertical="center"/>
    </xf>
    <xf numFmtId="0" fontId="8" fillId="0" borderId="95" xfId="2" applyFont="1" applyBorder="1" applyAlignment="1">
      <alignment vertical="center"/>
    </xf>
    <xf numFmtId="49" fontId="17" fillId="0" borderId="9" xfId="2" applyNumberFormat="1" applyFont="1" applyBorder="1" applyAlignment="1">
      <alignment horizontal="center" vertical="center" wrapText="1"/>
    </xf>
    <xf numFmtId="49" fontId="17" fillId="0" borderId="96" xfId="2" applyNumberFormat="1" applyFont="1" applyBorder="1" applyAlignment="1">
      <alignment horizontal="center" vertical="center" wrapText="1"/>
    </xf>
    <xf numFmtId="49" fontId="17" fillId="0" borderId="0" xfId="2" applyNumberFormat="1" applyFont="1" applyBorder="1" applyAlignment="1">
      <alignment horizontal="center" vertical="center" wrapText="1"/>
    </xf>
    <xf numFmtId="49" fontId="17" fillId="0" borderId="97" xfId="2" applyNumberFormat="1" applyFont="1" applyBorder="1" applyAlignment="1">
      <alignment horizontal="center" vertical="center" wrapText="1"/>
    </xf>
    <xf numFmtId="49" fontId="17" fillId="0" borderId="98" xfId="2" applyNumberFormat="1" applyFont="1" applyBorder="1" applyAlignment="1">
      <alignment horizontal="center" vertical="center" wrapText="1"/>
    </xf>
    <xf numFmtId="49" fontId="17" fillId="0" borderId="99" xfId="2" applyNumberFormat="1" applyFont="1" applyBorder="1" applyAlignment="1">
      <alignment horizontal="center" vertical="center" wrapText="1"/>
    </xf>
    <xf numFmtId="49" fontId="17" fillId="0" borderId="100" xfId="2" applyNumberFormat="1" applyFont="1" applyBorder="1" applyAlignment="1">
      <alignment horizontal="center" vertical="center" wrapText="1"/>
    </xf>
    <xf numFmtId="49" fontId="8" fillId="0" borderId="101" xfId="2" applyNumberFormat="1" applyFont="1" applyBorder="1" applyAlignment="1">
      <alignment horizontal="center" vertical="center" wrapText="1"/>
    </xf>
    <xf numFmtId="180" fontId="18" fillId="0" borderId="102" xfId="2" applyNumberFormat="1" applyFont="1" applyBorder="1" applyAlignment="1">
      <alignment horizontal="center" vertical="center"/>
    </xf>
    <xf numFmtId="3" fontId="13" fillId="0" borderId="9" xfId="2" applyNumberFormat="1" applyFont="1" applyBorder="1" applyAlignment="1">
      <alignment vertical="center"/>
    </xf>
    <xf numFmtId="0" fontId="10" fillId="0" borderId="9" xfId="2" applyFont="1" applyBorder="1" applyAlignment="1">
      <alignment vertical="center"/>
    </xf>
    <xf numFmtId="38" fontId="13" fillId="0" borderId="9" xfId="1" applyFont="1" applyBorder="1" applyAlignment="1">
      <alignment vertical="center"/>
    </xf>
    <xf numFmtId="0" fontId="8" fillId="0" borderId="0" xfId="0" applyFont="1" applyBorder="1" applyAlignment="1">
      <alignment horizontal="right" vertical="center"/>
    </xf>
    <xf numFmtId="0" fontId="8" fillId="0" borderId="8" xfId="2" applyFont="1" applyBorder="1" applyAlignment="1">
      <alignment horizontal="left" vertical="center"/>
    </xf>
    <xf numFmtId="49" fontId="17" fillId="0" borderId="103" xfId="2" applyNumberFormat="1" applyFont="1" applyBorder="1" applyAlignment="1">
      <alignment horizontal="center" vertical="center" wrapText="1"/>
    </xf>
    <xf numFmtId="49" fontId="8" fillId="0" borderId="89" xfId="2" applyNumberFormat="1" applyFont="1" applyBorder="1" applyAlignment="1">
      <alignment horizontal="center" vertical="center" wrapText="1"/>
    </xf>
    <xf numFmtId="180" fontId="18" fillId="0" borderId="104" xfId="2" applyNumberFormat="1" applyFont="1" applyBorder="1" applyAlignment="1">
      <alignment horizontal="center" vertical="center"/>
    </xf>
    <xf numFmtId="0" fontId="13" fillId="0" borderId="9" xfId="2" applyFont="1" applyBorder="1" applyAlignment="1">
      <alignment vertical="center"/>
    </xf>
    <xf numFmtId="0" fontId="8" fillId="0" borderId="9" xfId="2" applyFont="1" applyBorder="1" applyAlignment="1">
      <alignment horizontal="left" vertical="center" wrapText="1"/>
    </xf>
    <xf numFmtId="0" fontId="8" fillId="0" borderId="96" xfId="2" applyFont="1" applyBorder="1" applyAlignment="1">
      <alignment horizontal="left" vertical="center" wrapText="1"/>
    </xf>
    <xf numFmtId="0" fontId="8" fillId="0" borderId="103" xfId="2" applyFont="1" applyBorder="1" applyAlignment="1">
      <alignment horizontal="left" vertical="center"/>
    </xf>
    <xf numFmtId="0" fontId="8" fillId="0" borderId="96" xfId="2" applyFont="1" applyBorder="1" applyAlignment="1">
      <alignment horizontal="left" vertical="center"/>
    </xf>
    <xf numFmtId="49" fontId="8" fillId="0" borderId="89" xfId="2" applyNumberFormat="1" applyFont="1" applyBorder="1" applyAlignment="1">
      <alignment horizontal="left" vertical="center" wrapText="1"/>
    </xf>
    <xf numFmtId="0" fontId="10" fillId="0" borderId="9" xfId="2" applyFont="1" applyBorder="1" applyAlignment="1">
      <alignment horizontal="center" vertical="center"/>
    </xf>
    <xf numFmtId="0" fontId="10" fillId="0" borderId="96" xfId="2" applyFont="1" applyBorder="1" applyAlignment="1">
      <alignment horizontal="left" vertical="center" wrapText="1"/>
    </xf>
    <xf numFmtId="0" fontId="8" fillId="0" borderId="0" xfId="2" applyFont="1" applyBorder="1" applyAlignment="1">
      <alignment horizontal="left" vertical="center" wrapText="1"/>
    </xf>
    <xf numFmtId="0" fontId="8" fillId="0" borderId="97" xfId="2" applyFont="1" applyBorder="1" applyAlignment="1">
      <alignment horizontal="left" vertical="center" wrapText="1"/>
    </xf>
    <xf numFmtId="0" fontId="8" fillId="0" borderId="98" xfId="2" applyFont="1" applyBorder="1" applyAlignment="1">
      <alignment horizontal="left" vertical="center"/>
    </xf>
    <xf numFmtId="0" fontId="19" fillId="0" borderId="9" xfId="2" applyFont="1" applyBorder="1" applyAlignment="1">
      <alignment vertical="center"/>
    </xf>
    <xf numFmtId="181" fontId="10" fillId="0" borderId="9" xfId="2" applyNumberFormat="1" applyFont="1" applyBorder="1" applyAlignment="1">
      <alignment vertical="center"/>
    </xf>
    <xf numFmtId="181" fontId="19" fillId="0" borderId="9" xfId="2" applyNumberFormat="1" applyFont="1" applyBorder="1" applyAlignment="1">
      <alignment vertical="center"/>
    </xf>
    <xf numFmtId="38" fontId="8" fillId="0" borderId="12" xfId="1" applyFont="1" applyBorder="1" applyAlignment="1">
      <alignment vertical="center"/>
    </xf>
    <xf numFmtId="38" fontId="10" fillId="0" borderId="9" xfId="1" applyFont="1" applyBorder="1" applyAlignment="1">
      <alignment vertical="center"/>
    </xf>
    <xf numFmtId="0" fontId="8" fillId="0" borderId="0" xfId="0" applyFont="1" applyBorder="1" applyAlignment="1">
      <alignment horizontal="left" vertical="top" wrapText="1"/>
    </xf>
    <xf numFmtId="0" fontId="8" fillId="0" borderId="0" xfId="0" applyFont="1" applyBorder="1" applyAlignment="1">
      <alignment vertical="center" shrinkToFit="1"/>
    </xf>
    <xf numFmtId="0" fontId="20" fillId="0" borderId="104" xfId="2" applyFont="1" applyBorder="1" applyAlignment="1">
      <alignment horizontal="center" vertical="center"/>
    </xf>
    <xf numFmtId="0" fontId="10" fillId="0" borderId="57" xfId="2" applyFont="1" applyBorder="1" applyAlignment="1">
      <alignment horizontal="center" vertical="center"/>
    </xf>
    <xf numFmtId="0" fontId="8" fillId="0" borderId="0" xfId="0" applyFont="1" applyBorder="1" applyAlignment="1">
      <alignment vertical="center"/>
    </xf>
    <xf numFmtId="0" fontId="8" fillId="0" borderId="91" xfId="2" applyFont="1" applyBorder="1" applyAlignment="1">
      <alignment vertical="center"/>
    </xf>
    <xf numFmtId="0" fontId="10" fillId="0" borderId="24" xfId="2" applyFont="1" applyBorder="1" applyAlignment="1">
      <alignment vertical="center"/>
    </xf>
    <xf numFmtId="3" fontId="13" fillId="0" borderId="28" xfId="2" applyNumberFormat="1" applyFont="1" applyBorder="1" applyAlignment="1">
      <alignment vertical="center"/>
    </xf>
    <xf numFmtId="177" fontId="8" fillId="0" borderId="0" xfId="0" applyNumberFormat="1" applyFont="1" applyBorder="1" applyAlignment="1">
      <alignment horizontal="distributed" vertical="center"/>
    </xf>
    <xf numFmtId="0" fontId="10" fillId="0" borderId="9" xfId="2" applyFont="1" applyBorder="1" applyAlignment="1">
      <alignment horizontal="center" vertical="center" shrinkToFit="1"/>
    </xf>
    <xf numFmtId="0" fontId="8" fillId="0" borderId="24" xfId="2" applyFont="1" applyBorder="1" applyAlignment="1">
      <alignment horizontal="left" vertical="center" wrapText="1"/>
    </xf>
    <xf numFmtId="0" fontId="8" fillId="0" borderId="105" xfId="2" applyFont="1" applyBorder="1" applyAlignment="1">
      <alignment horizontal="left" vertical="center" wrapText="1"/>
    </xf>
    <xf numFmtId="0" fontId="10" fillId="0" borderId="105" xfId="2" applyFont="1" applyBorder="1" applyAlignment="1">
      <alignment horizontal="left" vertical="center" wrapText="1"/>
    </xf>
    <xf numFmtId="0" fontId="8" fillId="0" borderId="59" xfId="2" applyFont="1" applyBorder="1" applyAlignment="1">
      <alignment horizontal="left" vertical="center" wrapText="1"/>
    </xf>
    <xf numFmtId="0" fontId="8" fillId="0" borderId="106" xfId="2" applyFont="1" applyBorder="1" applyAlignment="1">
      <alignment horizontal="left" vertical="center" wrapText="1"/>
    </xf>
    <xf numFmtId="0" fontId="8" fillId="0" borderId="107" xfId="2" applyFont="1" applyBorder="1" applyAlignment="1">
      <alignment horizontal="left" vertical="center"/>
    </xf>
    <xf numFmtId="0" fontId="8" fillId="0" borderId="108" xfId="2" applyFont="1" applyBorder="1" applyAlignment="1">
      <alignment horizontal="left" vertical="center"/>
    </xf>
    <xf numFmtId="0" fontId="8" fillId="0" borderId="105" xfId="2" applyFont="1" applyBorder="1" applyAlignment="1">
      <alignment horizontal="left" vertical="center"/>
    </xf>
    <xf numFmtId="49" fontId="8" fillId="0" borderId="92" xfId="2" applyNumberFormat="1" applyFont="1" applyBorder="1" applyAlignment="1">
      <alignment horizontal="left" vertical="center" wrapText="1"/>
    </xf>
    <xf numFmtId="38" fontId="10" fillId="0" borderId="9" xfId="1" applyFont="1" applyBorder="1" applyAlignment="1">
      <alignment vertical="center" shrinkToFit="1"/>
    </xf>
    <xf numFmtId="0" fontId="10" fillId="0" borderId="0" xfId="0" applyFont="1" applyBorder="1" applyAlignment="1">
      <alignment horizontal="center" vertical="center"/>
    </xf>
    <xf numFmtId="0" fontId="21" fillId="0" borderId="96" xfId="2" applyFont="1" applyBorder="1" applyAlignment="1">
      <alignment horizontal="center" vertical="top" wrapText="1"/>
    </xf>
    <xf numFmtId="0" fontId="8" fillId="0" borderId="96" xfId="2" applyFont="1" applyBorder="1" applyAlignment="1">
      <alignment horizontal="center" vertical="center" wrapText="1"/>
    </xf>
    <xf numFmtId="0" fontId="8" fillId="0" borderId="0" xfId="0" applyFont="1" applyBorder="1" applyAlignment="1">
      <alignment horizontal="center" vertical="center" wrapText="1"/>
    </xf>
    <xf numFmtId="0" fontId="8" fillId="0" borderId="97" xfId="2" applyFont="1" applyBorder="1" applyAlignment="1">
      <alignment horizontal="center" vertical="center" wrapText="1"/>
    </xf>
    <xf numFmtId="0" fontId="8" fillId="0" borderId="98" xfId="2" applyFont="1" applyBorder="1" applyAlignment="1">
      <alignment horizontal="center" vertical="center" wrapText="1"/>
    </xf>
    <xf numFmtId="0" fontId="8" fillId="0" borderId="103" xfId="2" applyFont="1" applyBorder="1" applyAlignment="1">
      <alignment horizontal="center" vertical="center" wrapText="1"/>
    </xf>
    <xf numFmtId="0" fontId="8" fillId="0" borderId="89" xfId="2" applyFont="1" applyBorder="1" applyAlignment="1">
      <alignment horizontal="center" vertical="center" wrapText="1"/>
    </xf>
    <xf numFmtId="177" fontId="20" fillId="0" borderId="104" xfId="2" applyNumberFormat="1" applyFont="1" applyBorder="1" applyAlignment="1">
      <alignment horizontal="center" vertical="center"/>
    </xf>
    <xf numFmtId="0" fontId="10" fillId="0" borderId="42" xfId="0" applyFont="1" applyBorder="1" applyAlignment="1">
      <alignment horizontal="center" vertical="center" shrinkToFit="1"/>
    </xf>
    <xf numFmtId="0" fontId="10" fillId="0" borderId="109"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110" xfId="0" applyFont="1" applyBorder="1" applyAlignment="1">
      <alignment horizontal="center" vertical="center" shrinkToFit="1"/>
    </xf>
    <xf numFmtId="0" fontId="10" fillId="0" borderId="111" xfId="0" applyFont="1" applyBorder="1" applyAlignment="1">
      <alignment horizontal="center" vertical="center" shrinkToFit="1"/>
    </xf>
    <xf numFmtId="0" fontId="10" fillId="0" borderId="112" xfId="0" applyFont="1" applyBorder="1" applyAlignment="1">
      <alignment horizontal="center" vertical="center" shrinkToFit="1"/>
    </xf>
    <xf numFmtId="0" fontId="10" fillId="0" borderId="44" xfId="0" applyFont="1" applyBorder="1" applyAlignment="1">
      <alignment horizontal="center" vertical="center" shrinkToFit="1"/>
    </xf>
    <xf numFmtId="0" fontId="10" fillId="0" borderId="113" xfId="0" applyFont="1" applyBorder="1" applyAlignment="1">
      <alignment horizontal="center" vertical="center" shrinkToFit="1"/>
    </xf>
    <xf numFmtId="177" fontId="20" fillId="0" borderId="114" xfId="2" applyNumberFormat="1" applyFont="1" applyBorder="1" applyAlignment="1">
      <alignment horizontal="center" vertical="center"/>
    </xf>
    <xf numFmtId="0" fontId="15" fillId="4" borderId="115" xfId="2" applyFont="1" applyFill="1" applyBorder="1" applyAlignment="1">
      <alignment horizontal="center" vertical="center"/>
    </xf>
    <xf numFmtId="0" fontId="8" fillId="0" borderId="116" xfId="2" applyFont="1" applyBorder="1" applyAlignment="1">
      <alignment vertical="center"/>
    </xf>
    <xf numFmtId="0" fontId="10" fillId="0" borderId="42" xfId="2" applyFont="1" applyBorder="1" applyAlignment="1">
      <alignment vertical="center" shrinkToFit="1"/>
    </xf>
    <xf numFmtId="0" fontId="10" fillId="0" borderId="42" xfId="2" applyFont="1" applyBorder="1" applyAlignment="1">
      <alignment vertical="center"/>
    </xf>
    <xf numFmtId="0" fontId="8" fillId="0" borderId="117" xfId="2" applyFont="1"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6" xfId="0" applyBorder="1" applyAlignment="1">
      <alignment vertical="center"/>
    </xf>
    <xf numFmtId="0" fontId="0" fillId="0" borderId="53" xfId="0" applyBorder="1" applyAlignment="1">
      <alignment vertical="center"/>
    </xf>
    <xf numFmtId="0" fontId="0" fillId="0" borderId="52" xfId="0" applyBorder="1" applyAlignment="1">
      <alignment vertical="center"/>
    </xf>
    <xf numFmtId="0" fontId="0" fillId="0" borderId="5" xfId="0" applyBorder="1" applyAlignment="1">
      <alignment vertical="center"/>
    </xf>
    <xf numFmtId="0" fontId="0" fillId="0" borderId="54" xfId="0" applyBorder="1" applyAlignment="1">
      <alignment vertical="center"/>
    </xf>
    <xf numFmtId="0" fontId="0" fillId="0" borderId="86" xfId="0" applyBorder="1" applyAlignment="1">
      <alignment vertical="center"/>
    </xf>
    <xf numFmtId="0" fontId="0" fillId="0" borderId="8" xfId="0" applyBorder="1" applyAlignment="1">
      <alignment horizontal="distributed" vertical="center"/>
    </xf>
    <xf numFmtId="0" fontId="0" fillId="0" borderId="9" xfId="0" applyBorder="1" applyAlignment="1">
      <alignment horizontal="distributed" vertical="center"/>
    </xf>
    <xf numFmtId="0" fontId="0" fillId="0" borderId="36" xfId="0" applyBorder="1" applyAlignment="1">
      <alignment horizontal="distributed" vertical="center"/>
    </xf>
    <xf numFmtId="0" fontId="0" fillId="0" borderId="0" xfId="0" applyAlignment="1">
      <alignment horizontal="distributed" vertical="center"/>
    </xf>
    <xf numFmtId="0" fontId="0" fillId="0" borderId="56" xfId="0" applyBorder="1" applyAlignment="1">
      <alignment horizontal="distributed" vertical="center"/>
    </xf>
    <xf numFmtId="0" fontId="0" fillId="0" borderId="12" xfId="0" applyBorder="1" applyAlignment="1">
      <alignment horizontal="distributed" vertical="center"/>
    </xf>
    <xf numFmtId="0" fontId="0" fillId="0" borderId="8" xfId="0" applyBorder="1" applyAlignment="1">
      <alignment vertical="center"/>
    </xf>
    <xf numFmtId="0" fontId="0" fillId="0" borderId="57" xfId="0" applyBorder="1" applyAlignment="1">
      <alignment horizontal="distributed" vertical="center"/>
    </xf>
    <xf numFmtId="0" fontId="22" fillId="0" borderId="15" xfId="0" applyFont="1" applyBorder="1" applyAlignment="1">
      <alignment horizontal="distributed" vertical="center"/>
    </xf>
    <xf numFmtId="0" fontId="22" fillId="0" borderId="0" xfId="0" applyFont="1" applyAlignment="1">
      <alignment horizontal="distributed" vertical="center"/>
    </xf>
    <xf numFmtId="0" fontId="22" fillId="0" borderId="57" xfId="0" applyFont="1" applyBorder="1" applyAlignment="1">
      <alignment horizontal="distributed" vertical="center"/>
    </xf>
    <xf numFmtId="0" fontId="23" fillId="0" borderId="15" xfId="0" applyFont="1" applyBorder="1" applyAlignment="1">
      <alignment horizontal="distributed" vertical="center"/>
    </xf>
    <xf numFmtId="0" fontId="23" fillId="0" borderId="0" xfId="0" applyFont="1" applyAlignment="1">
      <alignment horizontal="distributed" vertical="center"/>
    </xf>
    <xf numFmtId="0" fontId="23" fillId="0" borderId="57" xfId="0" applyFont="1" applyBorder="1" applyAlignment="1">
      <alignment horizontal="distributed" vertical="center"/>
    </xf>
    <xf numFmtId="0" fontId="24" fillId="0" borderId="0" xfId="0" applyFont="1" applyAlignment="1">
      <alignment horizontal="distributed" vertical="center"/>
    </xf>
    <xf numFmtId="0" fontId="0" fillId="0" borderId="27" xfId="0" applyBorder="1" applyAlignment="1">
      <alignment vertical="center"/>
    </xf>
    <xf numFmtId="0" fontId="0" fillId="0" borderId="64" xfId="0" applyBorder="1" applyAlignment="1">
      <alignment vertical="center"/>
    </xf>
    <xf numFmtId="0" fontId="0" fillId="0" borderId="60" xfId="0" applyBorder="1" applyAlignment="1">
      <alignment vertical="center"/>
    </xf>
    <xf numFmtId="0" fontId="0" fillId="0" borderId="21" xfId="0" applyBorder="1" applyAlignment="1">
      <alignment vertical="center"/>
    </xf>
    <xf numFmtId="0" fontId="0" fillId="0" borderId="80" xfId="0" applyBorder="1" applyAlignment="1">
      <alignment vertical="center"/>
    </xf>
    <xf numFmtId="0" fontId="0" fillId="0" borderId="29" xfId="0" applyBorder="1" applyAlignment="1">
      <alignment vertical="center"/>
    </xf>
    <xf numFmtId="0" fontId="0" fillId="0" borderId="10" xfId="0" applyBorder="1" applyAlignment="1">
      <alignment vertical="center"/>
    </xf>
    <xf numFmtId="0" fontId="0" fillId="0" borderId="78" xfId="0" applyBorder="1" applyAlignment="1">
      <alignment vertical="center"/>
    </xf>
    <xf numFmtId="0" fontId="0" fillId="0" borderId="11" xfId="0" applyBorder="1" applyAlignment="1">
      <alignment vertical="center"/>
    </xf>
    <xf numFmtId="0" fontId="0" fillId="0" borderId="16" xfId="0" applyBorder="1" applyAlignment="1">
      <alignment vertical="center"/>
    </xf>
    <xf numFmtId="0" fontId="0" fillId="0" borderId="24" xfId="0" applyBorder="1" applyAlignment="1">
      <alignment vertical="center"/>
    </xf>
    <xf numFmtId="0" fontId="0" fillId="0" borderId="59" xfId="0" applyBorder="1" applyAlignment="1">
      <alignment vertical="center"/>
    </xf>
    <xf numFmtId="0" fontId="0" fillId="0" borderId="26" xfId="0" applyBorder="1" applyAlignment="1">
      <alignment vertical="center"/>
    </xf>
    <xf numFmtId="0" fontId="0" fillId="0" borderId="17" xfId="0" applyBorder="1" applyAlignment="1">
      <alignment vertical="center"/>
    </xf>
    <xf numFmtId="0" fontId="0" fillId="0" borderId="79" xfId="0" applyBorder="1" applyAlignment="1">
      <alignment vertical="center"/>
    </xf>
    <xf numFmtId="0" fontId="0" fillId="0" borderId="25" xfId="0" applyBorder="1" applyAlignment="1">
      <alignment vertical="center"/>
    </xf>
    <xf numFmtId="0" fontId="0" fillId="0" borderId="93" xfId="0" applyBorder="1" applyAlignment="1">
      <alignment vertical="center"/>
    </xf>
    <xf numFmtId="0" fontId="0" fillId="0" borderId="20" xfId="0" applyBorder="1" applyAlignment="1">
      <alignment vertical="center"/>
    </xf>
    <xf numFmtId="0" fontId="0" fillId="0" borderId="28" xfId="0" applyBorder="1" applyAlignment="1">
      <alignment vertical="center"/>
    </xf>
    <xf numFmtId="0" fontId="0" fillId="0" borderId="31" xfId="0" applyBorder="1" applyAlignment="1">
      <alignment vertical="center"/>
    </xf>
    <xf numFmtId="0" fontId="0" fillId="0" borderId="118" xfId="0" applyBorder="1" applyAlignment="1">
      <alignment vertical="center"/>
    </xf>
    <xf numFmtId="0" fontId="0" fillId="0" borderId="119" xfId="0" applyBorder="1" applyAlignment="1">
      <alignment vertical="center"/>
    </xf>
    <xf numFmtId="0" fontId="23" fillId="0" borderId="80" xfId="0" applyFont="1" applyBorder="1" applyAlignment="1">
      <alignment horizontal="right" vertical="center"/>
    </xf>
    <xf numFmtId="0" fontId="0" fillId="0" borderId="30" xfId="0" applyBorder="1" applyAlignment="1">
      <alignment vertical="center"/>
    </xf>
    <xf numFmtId="0" fontId="25" fillId="0" borderId="20" xfId="0" applyFont="1" applyBorder="1" applyAlignment="1">
      <alignment horizontal="center" vertical="center"/>
    </xf>
    <xf numFmtId="0" fontId="23" fillId="0" borderId="21" xfId="0" applyFont="1" applyBorder="1" applyAlignment="1">
      <alignment horizontal="center" vertical="center"/>
    </xf>
    <xf numFmtId="0" fontId="23" fillId="0" borderId="80" xfId="0" applyFont="1" applyBorder="1" applyAlignment="1">
      <alignment horizontal="center" vertical="center"/>
    </xf>
    <xf numFmtId="0" fontId="23" fillId="0" borderId="29" xfId="0" applyFont="1" applyBorder="1" applyAlignment="1">
      <alignment horizontal="center" vertical="center"/>
    </xf>
    <xf numFmtId="0" fontId="0" fillId="0" borderId="120" xfId="0" applyBorder="1" applyAlignment="1">
      <alignment vertical="center"/>
    </xf>
    <xf numFmtId="0" fontId="22" fillId="0" borderId="29" xfId="0" applyFont="1" applyBorder="1" applyAlignment="1">
      <alignment vertical="center"/>
    </xf>
    <xf numFmtId="0" fontId="22" fillId="0" borderId="80" xfId="0" applyFont="1" applyBorder="1" applyAlignment="1">
      <alignment vertical="center"/>
    </xf>
    <xf numFmtId="0" fontId="0" fillId="0" borderId="9" xfId="0" applyBorder="1" applyAlignment="1">
      <alignment vertical="center"/>
    </xf>
    <xf numFmtId="0" fontId="0" fillId="0" borderId="36" xfId="0" applyBorder="1" applyAlignment="1">
      <alignment vertical="center"/>
    </xf>
    <xf numFmtId="0" fontId="0" fillId="0" borderId="121" xfId="0" applyBorder="1" applyAlignment="1">
      <alignment vertical="center"/>
    </xf>
    <xf numFmtId="0" fontId="23" fillId="0" borderId="78" xfId="0" applyFont="1" applyBorder="1" applyAlignment="1">
      <alignment horizontal="right" vertical="center"/>
    </xf>
    <xf numFmtId="14" fontId="26" fillId="0" borderId="12" xfId="0" applyNumberFormat="1" applyFont="1" applyBorder="1" applyAlignment="1">
      <alignment horizontal="distributed" vertical="center"/>
    </xf>
    <xf numFmtId="0" fontId="25" fillId="0" borderId="8" xfId="0" applyFont="1" applyBorder="1" applyAlignment="1">
      <alignment horizontal="center" vertical="center"/>
    </xf>
    <xf numFmtId="0" fontId="23" fillId="0" borderId="10" xfId="0" applyFont="1" applyBorder="1" applyAlignment="1">
      <alignment horizontal="center" vertical="center"/>
    </xf>
    <xf numFmtId="0" fontId="23" fillId="0" borderId="78" xfId="0" applyFont="1" applyBorder="1" applyAlignment="1">
      <alignment horizontal="center" vertical="center"/>
    </xf>
    <xf numFmtId="0" fontId="23" fillId="0" borderId="11" xfId="0" applyFont="1" applyBorder="1" applyAlignment="1">
      <alignment horizontal="center" vertical="center"/>
    </xf>
    <xf numFmtId="0" fontId="23" fillId="0" borderId="15" xfId="0" quotePrefix="1" applyFont="1" applyBorder="1" applyAlignment="1">
      <alignment horizontal="distributed"/>
    </xf>
    <xf numFmtId="0" fontId="26" fillId="0" borderId="121" xfId="0" quotePrefix="1" applyFont="1" applyBorder="1" applyAlignment="1">
      <alignment horizontal="center" vertical="top"/>
    </xf>
    <xf numFmtId="0" fontId="22" fillId="0" borderId="11" xfId="0" applyFont="1" applyBorder="1" applyAlignment="1">
      <alignment vertical="center"/>
    </xf>
    <xf numFmtId="0" fontId="22" fillId="0" borderId="78" xfId="0" applyFont="1" applyBorder="1" applyAlignment="1">
      <alignment vertical="center"/>
    </xf>
    <xf numFmtId="0" fontId="26" fillId="0" borderId="36" xfId="0" applyFont="1" applyBorder="1" applyAlignment="1">
      <alignment horizontal="distributed"/>
    </xf>
    <xf numFmtId="0" fontId="26" fillId="0" borderId="15" xfId="0" applyFont="1" applyBorder="1" applyAlignment="1">
      <alignment horizontal="distributed"/>
    </xf>
    <xf numFmtId="0" fontId="22" fillId="0" borderId="8" xfId="0" applyFont="1" applyBorder="1" applyAlignment="1">
      <alignment vertical="center" shrinkToFit="1"/>
    </xf>
    <xf numFmtId="0" fontId="26" fillId="0" borderId="9" xfId="0" applyFont="1" applyBorder="1" applyAlignment="1">
      <alignment horizontal="center" vertical="center" shrinkToFit="1"/>
    </xf>
    <xf numFmtId="0" fontId="26" fillId="0" borderId="36" xfId="0" applyFont="1" applyBorder="1" applyAlignment="1">
      <alignment horizontal="right" vertical="center"/>
    </xf>
    <xf numFmtId="0" fontId="26" fillId="0" borderId="0" xfId="0" applyFont="1" applyAlignment="1">
      <alignment vertical="center"/>
    </xf>
    <xf numFmtId="0" fontId="25" fillId="0" borderId="16" xfId="0" applyFont="1" applyBorder="1" applyAlignment="1">
      <alignment horizontal="center" vertical="center"/>
    </xf>
    <xf numFmtId="0" fontId="23" fillId="0" borderId="17" xfId="0" applyFont="1" applyBorder="1" applyAlignment="1">
      <alignment horizontal="center" vertical="center"/>
    </xf>
    <xf numFmtId="0" fontId="23" fillId="0" borderId="79" xfId="0" applyFont="1" applyBorder="1" applyAlignment="1">
      <alignment horizontal="center" vertical="center"/>
    </xf>
    <xf numFmtId="0" fontId="23" fillId="0" borderId="25" xfId="0" applyFont="1" applyBorder="1" applyAlignment="1">
      <alignment horizontal="center" vertical="center"/>
    </xf>
    <xf numFmtId="0" fontId="23" fillId="0" borderId="15" xfId="0" applyFont="1" applyBorder="1" applyAlignment="1">
      <alignment horizontal="distributed"/>
    </xf>
    <xf numFmtId="0" fontId="26" fillId="0" borderId="121" xfId="0" applyFont="1" applyBorder="1" applyAlignment="1">
      <alignment horizontal="center" vertical="top"/>
    </xf>
    <xf numFmtId="0" fontId="26" fillId="0" borderId="36" xfId="0" applyFont="1" applyBorder="1" applyAlignment="1">
      <alignment vertical="center"/>
    </xf>
    <xf numFmtId="0" fontId="26" fillId="0" borderId="10" xfId="0" applyFont="1" applyBorder="1" applyAlignment="1">
      <alignment vertical="center"/>
    </xf>
    <xf numFmtId="0" fontId="0" fillId="0" borderId="11" xfId="0" applyBorder="1" applyAlignment="1">
      <alignment horizontal="center" vertical="center"/>
    </xf>
    <xf numFmtId="0" fontId="0" fillId="0" borderId="78" xfId="0" applyBorder="1" applyAlignment="1">
      <alignment horizontal="center" vertical="center"/>
    </xf>
    <xf numFmtId="0" fontId="26" fillId="0" borderId="78" xfId="0" applyFont="1" applyBorder="1" applyAlignment="1">
      <alignment vertical="center"/>
    </xf>
    <xf numFmtId="0" fontId="0" fillId="0" borderId="122" xfId="0" applyBorder="1" applyAlignment="1">
      <alignment vertical="center"/>
    </xf>
    <xf numFmtId="0" fontId="0" fillId="0" borderId="25" xfId="0" applyBorder="1" applyAlignment="1">
      <alignment horizontal="center" vertical="center"/>
    </xf>
    <xf numFmtId="0" fontId="0" fillId="0" borderId="79" xfId="0" applyBorder="1" applyAlignment="1">
      <alignment horizontal="center" vertical="center"/>
    </xf>
    <xf numFmtId="0" fontId="26" fillId="0" borderId="121" xfId="0" applyFont="1" applyBorder="1" applyAlignment="1">
      <alignment vertical="center"/>
    </xf>
    <xf numFmtId="0" fontId="26" fillId="0" borderId="9" xfId="0" applyFont="1" applyBorder="1" applyAlignment="1">
      <alignment vertical="center" shrinkToFit="1"/>
    </xf>
    <xf numFmtId="0" fontId="27" fillId="0" borderId="15" xfId="0" applyFont="1" applyBorder="1" applyAlignment="1">
      <alignment horizontal="right" vertical="center"/>
    </xf>
    <xf numFmtId="0" fontId="26" fillId="0" borderId="9" xfId="0" applyFont="1" applyBorder="1" applyAlignment="1">
      <alignment vertical="center"/>
    </xf>
    <xf numFmtId="0" fontId="26" fillId="0" borderId="12" xfId="0" applyFont="1" applyBorder="1" applyAlignment="1">
      <alignment horizontal="center" vertical="center"/>
    </xf>
    <xf numFmtId="0" fontId="22" fillId="0" borderId="0" xfId="0" applyFont="1" applyAlignment="1">
      <alignment horizontal="right"/>
    </xf>
    <xf numFmtId="0" fontId="23" fillId="0" borderId="12" xfId="0" applyFont="1" applyBorder="1" applyAlignment="1">
      <alignment horizontal="center" vertical="center"/>
    </xf>
    <xf numFmtId="0" fontId="22" fillId="0" borderId="95" xfId="0" applyFont="1" applyBorder="1" applyAlignment="1">
      <alignment vertical="center"/>
    </xf>
    <xf numFmtId="0" fontId="23" fillId="0" borderId="36" xfId="0" quotePrefix="1" applyFont="1" applyBorder="1" applyAlignment="1">
      <alignment horizontal="distributed" vertical="center"/>
    </xf>
    <xf numFmtId="0" fontId="26" fillId="0" borderId="0" xfId="0" quotePrefix="1" applyFont="1" applyAlignment="1">
      <alignment horizontal="center" vertical="top"/>
    </xf>
    <xf numFmtId="0" fontId="22" fillId="0" borderId="57" xfId="0" applyFont="1" applyBorder="1" applyAlignment="1">
      <alignment vertical="center"/>
    </xf>
    <xf numFmtId="0" fontId="23" fillId="0" borderId="36" xfId="0" applyFont="1" applyBorder="1" applyAlignment="1">
      <alignment horizontal="distributed" vertical="center"/>
    </xf>
    <xf numFmtId="0" fontId="26" fillId="0" borderId="0" xfId="0" applyFont="1" applyAlignment="1">
      <alignment horizontal="center" vertical="top"/>
    </xf>
    <xf numFmtId="0" fontId="0" fillId="0" borderId="57" xfId="0" applyBorder="1" applyAlignment="1">
      <alignment horizontal="center" vertical="center"/>
    </xf>
    <xf numFmtId="0" fontId="22" fillId="0" borderId="10" xfId="0" applyFont="1" applyBorder="1" applyAlignment="1">
      <alignment vertical="center"/>
    </xf>
    <xf numFmtId="0" fontId="26" fillId="0" borderId="15" xfId="0" applyFont="1" applyBorder="1" applyAlignment="1">
      <alignment horizontal="center"/>
    </xf>
    <xf numFmtId="0" fontId="0" fillId="0" borderId="12"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44" xfId="0" applyBorder="1" applyAlignment="1">
      <alignment vertical="center"/>
    </xf>
    <xf numFmtId="0" fontId="0" fillId="0" borderId="7" xfId="0" applyBorder="1" applyAlignment="1">
      <alignment vertical="center"/>
    </xf>
    <xf numFmtId="0" fontId="0" fillId="0" borderId="123" xfId="0" applyBorder="1" applyAlignment="1">
      <alignment vertical="center"/>
    </xf>
    <xf numFmtId="0" fontId="0" fillId="0" borderId="84" xfId="0" applyBorder="1" applyAlignment="1">
      <alignment vertical="center"/>
    </xf>
    <xf numFmtId="0" fontId="0" fillId="0" borderId="49" xfId="0" applyBorder="1" applyAlignment="1">
      <alignment vertical="center"/>
    </xf>
    <xf numFmtId="0" fontId="0" fillId="0" borderId="43" xfId="0" applyBorder="1" applyAlignment="1">
      <alignment vertical="center"/>
    </xf>
    <xf numFmtId="0" fontId="0" fillId="0" borderId="50" xfId="0" applyBorder="1" applyAlignment="1">
      <alignment vertical="center"/>
    </xf>
    <xf numFmtId="0" fontId="0" fillId="0" borderId="124" xfId="0" applyBorder="1" applyAlignment="1">
      <alignment vertical="center"/>
    </xf>
    <xf numFmtId="0" fontId="0" fillId="0" borderId="50" xfId="0" applyBorder="1" applyAlignment="1">
      <alignment horizontal="center" vertical="center"/>
    </xf>
    <xf numFmtId="0" fontId="0" fillId="0" borderId="84" xfId="0" applyBorder="1" applyAlignment="1">
      <alignment horizontal="center" vertical="center"/>
    </xf>
    <xf numFmtId="0" fontId="0" fillId="0" borderId="117" xfId="0" applyBorder="1" applyAlignment="1">
      <alignment horizontal="center" vertical="center"/>
    </xf>
    <xf numFmtId="0" fontId="0" fillId="0" borderId="0" xfId="0"/>
    <xf numFmtId="0" fontId="25" fillId="0" borderId="0" xfId="0" applyFont="1" applyAlignment="1">
      <alignment vertical="center"/>
    </xf>
    <xf numFmtId="0" fontId="0" fillId="0" borderId="0" xfId="0" applyAlignment="1">
      <alignment vertical="center" wrapText="1"/>
    </xf>
    <xf numFmtId="0" fontId="28" fillId="0" borderId="0" xfId="0" applyFont="1" applyAlignment="1">
      <alignment vertical="center"/>
    </xf>
    <xf numFmtId="0" fontId="23" fillId="0" borderId="0" xfId="0" applyFont="1" applyAlignment="1">
      <alignment horizontal="left" vertical="center"/>
    </xf>
    <xf numFmtId="0" fontId="25" fillId="0" borderId="0" xfId="0" applyFont="1" applyAlignment="1">
      <alignment horizontal="center" vertical="center"/>
    </xf>
    <xf numFmtId="0" fontId="0" fillId="0" borderId="0" xfId="0" applyAlignment="1">
      <alignment horizontal="center" vertical="center"/>
    </xf>
    <xf numFmtId="0" fontId="22" fillId="0" borderId="125" xfId="0" applyFont="1" applyBorder="1" applyAlignment="1">
      <alignment horizontal="center" vertical="center"/>
    </xf>
    <xf numFmtId="0" fontId="22" fillId="0" borderId="1" xfId="0" applyFont="1" applyBorder="1" applyAlignment="1">
      <alignment horizontal="center" vertical="center"/>
    </xf>
    <xf numFmtId="0" fontId="22" fillId="0" borderId="5" xfId="0" applyFont="1" applyBorder="1" applyAlignment="1">
      <alignment horizontal="center" vertical="center"/>
    </xf>
    <xf numFmtId="0" fontId="29" fillId="0" borderId="52" xfId="0" applyFont="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6" xfId="0" applyFont="1" applyBorder="1" applyAlignment="1">
      <alignment horizontal="center" vertical="center" shrinkToFit="1"/>
    </xf>
    <xf numFmtId="0" fontId="29" fillId="0" borderId="1" xfId="0" applyFont="1" applyBorder="1" applyAlignment="1">
      <alignment horizontal="center" vertical="center" shrinkToFit="1"/>
    </xf>
    <xf numFmtId="0" fontId="23" fillId="0" borderId="0" xfId="0" applyFont="1" applyAlignment="1">
      <alignment vertical="center"/>
    </xf>
    <xf numFmtId="0" fontId="25" fillId="0" borderId="0" xfId="0" applyFont="1" applyAlignment="1">
      <alignment horizontal="left" vertical="center"/>
    </xf>
    <xf numFmtId="0" fontId="30" fillId="0" borderId="0" xfId="0" applyFont="1" applyAlignment="1">
      <alignment horizontal="left" vertical="center"/>
    </xf>
    <xf numFmtId="0" fontId="23" fillId="0" borderId="126" xfId="0" applyFont="1" applyBorder="1" applyAlignment="1">
      <alignment horizontal="center" vertical="center"/>
    </xf>
    <xf numFmtId="0" fontId="23" fillId="0" borderId="127" xfId="0" applyFont="1" applyBorder="1" applyAlignment="1">
      <alignment horizontal="center" vertical="center"/>
    </xf>
    <xf numFmtId="0" fontId="0" fillId="0" borderId="128" xfId="0" applyBorder="1" applyAlignment="1" applyProtection="1">
      <alignment horizontal="left" vertical="center" indent="1" shrinkToFit="1"/>
      <protection locked="0"/>
    </xf>
    <xf numFmtId="0" fontId="0" fillId="0" borderId="129" xfId="0" applyBorder="1" applyAlignment="1" applyProtection="1">
      <alignment horizontal="left" vertical="center" indent="1" shrinkToFit="1"/>
      <protection locked="0"/>
    </xf>
    <xf numFmtId="0" fontId="0" fillId="0" borderId="127" xfId="0" applyBorder="1" applyAlignment="1" applyProtection="1">
      <alignment horizontal="left" vertical="center" indent="1" shrinkToFit="1"/>
      <protection locked="0"/>
    </xf>
    <xf numFmtId="0" fontId="0" fillId="0" borderId="130" xfId="0" applyBorder="1" applyAlignment="1" applyProtection="1">
      <alignment horizontal="left" vertical="center" indent="1" shrinkToFit="1"/>
      <protection locked="0"/>
    </xf>
    <xf numFmtId="0" fontId="0" fillId="0" borderId="126" xfId="0" applyBorder="1" applyAlignment="1" applyProtection="1">
      <alignment horizontal="left" vertical="center" indent="1" shrinkToFit="1"/>
      <protection locked="0"/>
    </xf>
    <xf numFmtId="49" fontId="23" fillId="0" borderId="131" xfId="0" applyNumberFormat="1" applyFont="1" applyBorder="1" applyAlignment="1">
      <alignment horizontal="left" vertical="center" indent="1" shrinkToFit="1"/>
    </xf>
    <xf numFmtId="0" fontId="0" fillId="0" borderId="8" xfId="0" applyBorder="1" applyAlignment="1">
      <alignment horizontal="center" vertical="center" textRotation="255"/>
    </xf>
    <xf numFmtId="0" fontId="0" fillId="0" borderId="12" xfId="0" applyBorder="1" applyAlignment="1">
      <alignment horizontal="center" vertical="center" textRotation="255"/>
    </xf>
    <xf numFmtId="0" fontId="0" fillId="0" borderId="56"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49" fontId="23" fillId="0" borderId="132" xfId="0" applyNumberFormat="1" applyFont="1" applyBorder="1" applyAlignment="1">
      <alignment horizontal="left" vertical="center" indent="1" shrinkToFit="1"/>
    </xf>
    <xf numFmtId="0" fontId="0" fillId="0" borderId="126" xfId="0" applyBorder="1" applyAlignment="1">
      <alignment horizontal="center" vertical="center" textRotation="255"/>
    </xf>
    <xf numFmtId="0" fontId="0" fillId="0" borderId="127" xfId="0" applyBorder="1" applyAlignment="1">
      <alignment horizontal="center" vertical="center" textRotation="255"/>
    </xf>
    <xf numFmtId="0" fontId="25" fillId="0" borderId="128" xfId="0" applyFont="1" applyBorder="1" applyAlignment="1" applyProtection="1">
      <alignment horizontal="center" vertical="center" shrinkToFit="1"/>
      <protection locked="0"/>
    </xf>
    <xf numFmtId="0" fontId="25" fillId="0" borderId="129" xfId="0" applyFont="1" applyBorder="1" applyAlignment="1" applyProtection="1">
      <alignment horizontal="center" vertical="center" shrinkToFit="1"/>
      <protection locked="0"/>
    </xf>
    <xf numFmtId="0" fontId="25" fillId="0" borderId="127" xfId="0" applyFont="1" applyBorder="1" applyAlignment="1" applyProtection="1">
      <alignment horizontal="center" vertical="center" shrinkToFit="1"/>
      <protection locked="0"/>
    </xf>
    <xf numFmtId="0" fontId="25" fillId="0" borderId="130" xfId="0" applyFont="1" applyBorder="1" applyAlignment="1" applyProtection="1">
      <alignment horizontal="center" vertical="center" shrinkToFit="1"/>
      <protection locked="0"/>
    </xf>
    <xf numFmtId="0" fontId="25" fillId="0" borderId="126" xfId="0" applyFont="1" applyBorder="1" applyAlignment="1" applyProtection="1">
      <alignment horizontal="center" vertical="center" shrinkToFit="1"/>
      <protection locked="0"/>
    </xf>
    <xf numFmtId="49" fontId="0" fillId="0" borderId="128" xfId="0" applyNumberFormat="1" applyBorder="1" applyAlignment="1" applyProtection="1">
      <alignment horizontal="center" vertical="center"/>
      <protection locked="0"/>
    </xf>
    <xf numFmtId="49" fontId="0" fillId="0" borderId="129" xfId="0" applyNumberFormat="1" applyBorder="1" applyAlignment="1" applyProtection="1">
      <alignment horizontal="center" vertical="center"/>
      <protection locked="0"/>
    </xf>
    <xf numFmtId="49" fontId="0" fillId="0" borderId="127" xfId="0" applyNumberFormat="1" applyBorder="1" applyAlignment="1" applyProtection="1">
      <alignment horizontal="center" vertical="center"/>
      <protection locked="0"/>
    </xf>
    <xf numFmtId="49" fontId="0" fillId="0" borderId="130" xfId="0" applyNumberFormat="1" applyBorder="1" applyAlignment="1" applyProtection="1">
      <alignment horizontal="center" vertical="center"/>
      <protection locked="0"/>
    </xf>
    <xf numFmtId="49" fontId="0" fillId="0" borderId="126" xfId="0" applyNumberFormat="1" applyBorder="1" applyAlignment="1" applyProtection="1">
      <alignment horizontal="center" vertical="center"/>
      <protection locked="0"/>
    </xf>
    <xf numFmtId="0" fontId="25" fillId="0" borderId="133" xfId="0" applyFont="1" applyBorder="1" applyAlignment="1">
      <alignment horizontal="center" vertical="center"/>
    </xf>
    <xf numFmtId="0" fontId="31" fillId="0" borderId="26" xfId="0" applyFont="1" applyBorder="1" applyAlignment="1">
      <alignment horizontal="center" vertical="center" shrinkToFit="1"/>
    </xf>
    <xf numFmtId="0" fontId="0" fillId="0" borderId="0" xfId="0" applyAlignment="1" applyProtection="1">
      <alignment horizontal="right" vertical="center"/>
      <protection locked="0"/>
    </xf>
    <xf numFmtId="0" fontId="0" fillId="0" borderId="24"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25" fillId="0" borderId="134" xfId="0" applyFont="1" applyBorder="1" applyAlignment="1">
      <alignment horizontal="center" vertical="center"/>
    </xf>
    <xf numFmtId="0" fontId="31" fillId="0" borderId="135" xfId="0" applyFont="1" applyBorder="1" applyAlignment="1">
      <alignment horizontal="center" vertical="center" shrinkToFit="1"/>
    </xf>
    <xf numFmtId="0" fontId="0" fillId="0" borderId="66" xfId="0"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0" fillId="0" borderId="135" xfId="0" applyBorder="1" applyAlignment="1" applyProtection="1">
      <alignment horizontal="center" vertical="center"/>
      <protection locked="0"/>
    </xf>
    <xf numFmtId="0" fontId="0" fillId="0" borderId="65" xfId="0" applyBorder="1" applyAlignment="1" applyProtection="1">
      <alignment horizontal="center" vertical="center"/>
      <protection locked="0"/>
    </xf>
    <xf numFmtId="0" fontId="0" fillId="0" borderId="134" xfId="0" applyBorder="1" applyAlignment="1" applyProtection="1">
      <alignment horizontal="center" vertical="center"/>
      <protection locked="0"/>
    </xf>
    <xf numFmtId="0" fontId="25" fillId="0" borderId="136" xfId="0" applyFont="1" applyBorder="1" applyAlignment="1">
      <alignment horizontal="center" vertical="center"/>
    </xf>
    <xf numFmtId="0" fontId="31" fillId="0" borderId="137" xfId="0" applyFont="1" applyBorder="1" applyAlignment="1">
      <alignment horizontal="center" vertical="center" shrinkToFit="1"/>
    </xf>
    <xf numFmtId="0" fontId="0" fillId="0" borderId="138" xfId="0" applyBorder="1" applyAlignment="1" applyProtection="1">
      <alignment horizontal="center" vertical="center"/>
      <protection locked="0"/>
    </xf>
    <xf numFmtId="0" fontId="0" fillId="0" borderId="139" xfId="0" applyBorder="1" applyAlignment="1" applyProtection="1">
      <alignment horizontal="center" vertical="center"/>
      <protection locked="0"/>
    </xf>
    <xf numFmtId="0" fontId="0" fillId="0" borderId="137" xfId="0" applyBorder="1" applyAlignment="1" applyProtection="1">
      <alignment horizontal="center" vertical="center"/>
      <protection locked="0"/>
    </xf>
    <xf numFmtId="0" fontId="0" fillId="0" borderId="140" xfId="0" applyBorder="1" applyAlignment="1" applyProtection="1">
      <alignment horizontal="center" vertical="center"/>
      <protection locked="0"/>
    </xf>
    <xf numFmtId="0" fontId="0" fillId="0" borderId="136" xfId="0" applyBorder="1" applyAlignment="1" applyProtection="1">
      <alignment horizontal="center" vertical="center"/>
      <protection locked="0"/>
    </xf>
    <xf numFmtId="0" fontId="5" fillId="0" borderId="1" xfId="0" applyFont="1" applyBorder="1" applyAlignment="1">
      <alignment horizontal="center" vertical="center"/>
    </xf>
    <xf numFmtId="182" fontId="0" fillId="0" borderId="141" xfId="0" applyNumberFormat="1" applyBorder="1" applyAlignment="1">
      <alignment horizontal="center" vertical="center"/>
    </xf>
    <xf numFmtId="49" fontId="32" fillId="0" borderId="142" xfId="0" applyNumberFormat="1" applyFont="1" applyBorder="1" applyAlignment="1">
      <alignment horizontal="center" vertical="center"/>
    </xf>
    <xf numFmtId="49" fontId="32" fillId="0" borderId="143" xfId="0" applyNumberFormat="1" applyFont="1" applyBorder="1" applyAlignment="1">
      <alignment horizontal="center" vertical="center"/>
    </xf>
    <xf numFmtId="49" fontId="32" fillId="0" borderId="141" xfId="0" applyNumberFormat="1" applyFont="1" applyBorder="1" applyAlignment="1">
      <alignment horizontal="center" vertical="center"/>
    </xf>
    <xf numFmtId="49" fontId="32" fillId="0" borderId="144" xfId="0" applyNumberFormat="1" applyFont="1" applyBorder="1" applyAlignment="1">
      <alignment horizontal="center" vertical="center"/>
    </xf>
    <xf numFmtId="49" fontId="32" fillId="0" borderId="133" xfId="0" applyNumberFormat="1" applyFont="1" applyBorder="1" applyAlignment="1">
      <alignment horizontal="center" vertical="center"/>
    </xf>
    <xf numFmtId="0" fontId="5" fillId="0" borderId="8" xfId="0" applyFont="1" applyBorder="1" applyAlignment="1">
      <alignment horizontal="center" vertical="center"/>
    </xf>
    <xf numFmtId="0" fontId="0" fillId="0" borderId="135" xfId="0" applyBorder="1" applyAlignment="1">
      <alignment horizontal="center" vertical="center"/>
    </xf>
    <xf numFmtId="49" fontId="32" fillId="0" borderId="66" xfId="0" applyNumberFormat="1" applyFont="1" applyBorder="1" applyAlignment="1">
      <alignment horizontal="center" vertical="center"/>
    </xf>
    <xf numFmtId="49" fontId="32" fillId="0" borderId="67" xfId="0" applyNumberFormat="1" applyFont="1" applyBorder="1" applyAlignment="1">
      <alignment horizontal="center" vertical="center"/>
    </xf>
    <xf numFmtId="49" fontId="32" fillId="0" borderId="135" xfId="0" applyNumberFormat="1" applyFont="1" applyBorder="1" applyAlignment="1">
      <alignment horizontal="center" vertical="center"/>
    </xf>
    <xf numFmtId="49" fontId="32" fillId="0" borderId="65" xfId="0" applyNumberFormat="1" applyFont="1" applyBorder="1" applyAlignment="1">
      <alignment horizontal="center" vertical="center"/>
    </xf>
    <xf numFmtId="49" fontId="32" fillId="0" borderId="134" xfId="0" applyNumberFormat="1" applyFont="1" applyBorder="1" applyAlignment="1">
      <alignment horizontal="center" vertical="center"/>
    </xf>
    <xf numFmtId="0" fontId="5" fillId="0" borderId="41" xfId="0" applyFont="1" applyBorder="1" applyAlignment="1">
      <alignment horizontal="center" vertical="center"/>
    </xf>
    <xf numFmtId="0" fontId="0" fillId="0" borderId="137" xfId="0" applyBorder="1" applyAlignment="1">
      <alignment horizontal="center" vertical="center"/>
    </xf>
    <xf numFmtId="49" fontId="32" fillId="0" borderId="136" xfId="0" applyNumberFormat="1" applyFont="1" applyBorder="1" applyAlignment="1">
      <alignment horizontal="center" vertical="center"/>
    </xf>
    <xf numFmtId="49" fontId="32" fillId="0" borderId="139" xfId="0" applyNumberFormat="1" applyFont="1" applyBorder="1" applyAlignment="1">
      <alignment horizontal="center" vertical="center"/>
    </xf>
    <xf numFmtId="49" fontId="32" fillId="0" borderId="137" xfId="0" applyNumberFormat="1" applyFont="1" applyBorder="1" applyAlignment="1">
      <alignment horizontal="center" vertical="center"/>
    </xf>
    <xf numFmtId="49" fontId="32" fillId="0" borderId="138" xfId="0" applyNumberFormat="1" applyFont="1" applyBorder="1" applyAlignment="1">
      <alignment horizontal="center" vertical="center"/>
    </xf>
    <xf numFmtId="49" fontId="32" fillId="0" borderId="140" xfId="0" applyNumberFormat="1" applyFont="1" applyBorder="1" applyAlignment="1">
      <alignment horizontal="center" vertical="center"/>
    </xf>
    <xf numFmtId="49" fontId="23" fillId="0" borderId="145" xfId="0" applyNumberFormat="1" applyFont="1" applyBorder="1" applyAlignment="1">
      <alignment horizontal="left" vertical="center" indent="1" shrinkToFit="1"/>
    </xf>
    <xf numFmtId="0" fontId="0" fillId="0" borderId="41" xfId="0" applyBorder="1" applyAlignment="1">
      <alignment horizontal="center" vertical="center" textRotation="255"/>
    </xf>
    <xf numFmtId="0" fontId="0" fillId="0" borderId="43" xfId="0" applyBorder="1" applyAlignment="1">
      <alignment horizontal="center" vertical="center" textRotation="255"/>
    </xf>
    <xf numFmtId="0" fontId="0" fillId="0" borderId="126" xfId="0" applyBorder="1" applyAlignment="1" applyProtection="1">
      <alignment horizontal="center" vertical="center"/>
      <protection locked="0"/>
    </xf>
    <xf numFmtId="0" fontId="0" fillId="0" borderId="129" xfId="0" applyBorder="1" applyAlignment="1" applyProtection="1">
      <alignment horizontal="center" vertical="center"/>
      <protection locked="0"/>
    </xf>
    <xf numFmtId="0" fontId="0" fillId="0" borderId="127" xfId="0" applyBorder="1" applyAlignment="1" applyProtection="1">
      <alignment horizontal="center" vertical="center"/>
      <protection locked="0"/>
    </xf>
    <xf numFmtId="0" fontId="0" fillId="0" borderId="128" xfId="0" applyBorder="1" applyAlignment="1" applyProtection="1">
      <alignment horizontal="center" vertical="center"/>
      <protection locked="0"/>
    </xf>
    <xf numFmtId="0" fontId="0" fillId="0" borderId="130" xfId="0" applyBorder="1" applyAlignment="1" applyProtection="1">
      <alignment horizontal="center" vertical="center"/>
      <protection locked="0"/>
    </xf>
    <xf numFmtId="49" fontId="23" fillId="0" borderId="0" xfId="0" applyNumberFormat="1" applyFont="1" applyAlignment="1">
      <alignment horizontal="left" vertical="center" indent="1"/>
    </xf>
    <xf numFmtId="0" fontId="0" fillId="0" borderId="0" xfId="0" applyAlignment="1">
      <alignment horizontal="center" vertical="center" textRotation="255"/>
    </xf>
    <xf numFmtId="0" fontId="0" fillId="0" borderId="0" xfId="0" applyAlignment="1" applyProtection="1">
      <alignment horizontal="center" vertical="center"/>
      <protection locked="0"/>
    </xf>
    <xf numFmtId="0" fontId="0" fillId="0" borderId="0" xfId="10" applyFont="1">
      <alignment vertical="center"/>
    </xf>
    <xf numFmtId="177" fontId="33" fillId="0" borderId="56" xfId="10" applyNumberFormat="1" applyFont="1" applyBorder="1" applyAlignment="1">
      <alignment horizontal="right" vertical="center"/>
    </xf>
    <xf numFmtId="0" fontId="1" fillId="0" borderId="65" xfId="10" applyBorder="1" applyAlignment="1">
      <alignment horizontal="center" vertical="center"/>
    </xf>
    <xf numFmtId="0" fontId="1" fillId="0" borderId="66" xfId="10" applyBorder="1" applyAlignment="1">
      <alignment horizontal="center" vertical="center"/>
    </xf>
    <xf numFmtId="0" fontId="1" fillId="0" borderId="67" xfId="10" applyBorder="1" applyAlignment="1">
      <alignment horizontal="center" vertical="center"/>
    </xf>
    <xf numFmtId="0" fontId="1" fillId="0" borderId="146" xfId="10" applyBorder="1" applyAlignment="1">
      <alignment horizontal="center" vertical="center"/>
    </xf>
    <xf numFmtId="0" fontId="1" fillId="0" borderId="147" xfId="10" applyBorder="1" applyAlignment="1">
      <alignment horizontal="center" vertical="center"/>
    </xf>
    <xf numFmtId="0" fontId="34" fillId="0" borderId="148" xfId="10" applyFont="1" applyBorder="1" applyAlignment="1" applyProtection="1">
      <alignment horizontal="center" vertical="center"/>
      <protection hidden="1"/>
    </xf>
    <xf numFmtId="0" fontId="34" fillId="0" borderId="149" xfId="10" applyFont="1" applyBorder="1" applyAlignment="1" applyProtection="1">
      <alignment horizontal="center" vertical="center"/>
      <protection hidden="1"/>
    </xf>
    <xf numFmtId="0" fontId="34" fillId="0" borderId="150" xfId="10" applyFont="1" applyBorder="1" applyAlignment="1" applyProtection="1">
      <alignment horizontal="center" vertical="center"/>
      <protection hidden="1"/>
    </xf>
    <xf numFmtId="14" fontId="35" fillId="0" borderId="151" xfId="10" applyNumberFormat="1" applyFont="1" applyBorder="1" applyAlignment="1">
      <alignment horizontal="left" vertical="center" wrapText="1"/>
    </xf>
    <xf numFmtId="14" fontId="36" fillId="0" borderId="151" xfId="10" applyNumberFormat="1" applyFont="1" applyBorder="1" applyAlignment="1">
      <alignment horizontal="left" vertical="center" wrapText="1"/>
    </xf>
    <xf numFmtId="14" fontId="36" fillId="0" borderId="152" xfId="10" applyNumberFormat="1" applyFont="1" applyBorder="1" applyAlignment="1">
      <alignment horizontal="left" vertical="center" wrapText="1"/>
    </xf>
    <xf numFmtId="0" fontId="1" fillId="0" borderId="65" xfId="10" applyBorder="1" applyAlignment="1">
      <alignment horizontal="center" vertical="top" wrapText="1"/>
    </xf>
    <xf numFmtId="0" fontId="1" fillId="0" borderId="153" xfId="10" applyBorder="1" applyAlignment="1">
      <alignment horizontal="center" vertical="top"/>
    </xf>
    <xf numFmtId="0" fontId="1" fillId="0" borderId="66" xfId="10" applyBorder="1" applyAlignment="1">
      <alignment horizontal="center" vertical="top"/>
    </xf>
    <xf numFmtId="0" fontId="25" fillId="0" borderId="67" xfId="10" applyFont="1" applyBorder="1" applyAlignment="1">
      <alignment horizontal="center" vertical="center" wrapText="1"/>
    </xf>
    <xf numFmtId="0" fontId="1" fillId="5" borderId="65" xfId="10" applyFill="1" applyBorder="1" applyAlignment="1">
      <alignment horizontal="center" vertical="center" wrapText="1"/>
    </xf>
    <xf numFmtId="0" fontId="1" fillId="5" borderId="153" xfId="10" applyFill="1" applyBorder="1" applyAlignment="1">
      <alignment horizontal="center" vertical="center" wrapText="1"/>
    </xf>
    <xf numFmtId="0" fontId="1" fillId="5" borderId="66" xfId="10" applyFill="1" applyBorder="1" applyAlignment="1">
      <alignment horizontal="center" vertical="center" wrapText="1"/>
    </xf>
    <xf numFmtId="177" fontId="37" fillId="0" borderId="56" xfId="10" applyNumberFormat="1" applyFont="1" applyBorder="1" applyAlignment="1">
      <alignment horizontal="center" vertical="center"/>
    </xf>
    <xf numFmtId="0" fontId="38" fillId="0" borderId="31" xfId="10" applyFont="1" applyBorder="1" applyAlignment="1">
      <alignment horizontal="center" vertical="center"/>
    </xf>
    <xf numFmtId="0" fontId="38" fillId="0" borderId="118" xfId="10" applyFont="1" applyBorder="1" applyAlignment="1">
      <alignment horizontal="center" vertical="center"/>
    </xf>
    <xf numFmtId="0" fontId="38" fillId="0" borderId="61" xfId="10" applyFont="1" applyBorder="1" applyAlignment="1">
      <alignment horizontal="center" vertical="center"/>
    </xf>
    <xf numFmtId="0" fontId="1" fillId="0" borderId="154" xfId="10" applyBorder="1" applyAlignment="1">
      <alignment horizontal="center" vertical="center" wrapText="1"/>
    </xf>
    <xf numFmtId="0" fontId="1" fillId="0" borderId="61" xfId="10" applyBorder="1" applyAlignment="1">
      <alignment horizontal="center" vertical="center" wrapText="1"/>
    </xf>
    <xf numFmtId="0" fontId="39" fillId="0" borderId="31" xfId="10" applyFont="1" applyBorder="1" applyAlignment="1">
      <alignment horizontal="center" vertical="center"/>
    </xf>
    <xf numFmtId="0" fontId="39" fillId="0" borderId="118" xfId="10" applyFont="1" applyBorder="1" applyAlignment="1">
      <alignment horizontal="center" vertical="center"/>
    </xf>
    <xf numFmtId="0" fontId="39" fillId="0" borderId="155" xfId="10" applyFont="1" applyBorder="1" applyAlignment="1">
      <alignment horizontal="center" vertical="center"/>
    </xf>
    <xf numFmtId="0" fontId="34" fillId="0" borderId="31" xfId="10" applyFont="1" applyBorder="1" applyAlignment="1">
      <alignment horizontal="center" vertical="center"/>
    </xf>
    <xf numFmtId="0" fontId="34" fillId="0" borderId="118" xfId="10" applyFont="1" applyBorder="1" applyAlignment="1">
      <alignment horizontal="center" vertical="center"/>
    </xf>
    <xf numFmtId="0" fontId="34" fillId="0" borderId="155" xfId="10" applyFont="1" applyBorder="1" applyAlignment="1">
      <alignment horizontal="center" vertical="center"/>
    </xf>
    <xf numFmtId="0" fontId="39" fillId="0" borderId="101" xfId="10" applyFont="1" applyBorder="1" applyAlignment="1">
      <alignment horizontal="center" vertical="center"/>
    </xf>
    <xf numFmtId="14" fontId="35" fillId="0" borderId="0" xfId="10" applyNumberFormat="1" applyFont="1" applyAlignment="1">
      <alignment horizontal="left" vertical="center" wrapText="1"/>
    </xf>
    <xf numFmtId="14" fontId="36" fillId="0" borderId="89" xfId="10" applyNumberFormat="1" applyFont="1" applyBorder="1" applyAlignment="1">
      <alignment horizontal="left" vertical="center" wrapText="1"/>
    </xf>
    <xf numFmtId="14" fontId="36" fillId="0" borderId="0" xfId="10" applyNumberFormat="1" applyFont="1" applyAlignment="1">
      <alignment horizontal="left" vertical="center" wrapText="1"/>
    </xf>
    <xf numFmtId="0" fontId="1" fillId="0" borderId="156" xfId="10" applyBorder="1" applyAlignment="1">
      <alignment horizontal="center" vertical="center"/>
    </xf>
    <xf numFmtId="0" fontId="1" fillId="0" borderId="157" xfId="10" applyBorder="1" applyAlignment="1">
      <alignment horizontal="center" vertical="center"/>
    </xf>
    <xf numFmtId="0" fontId="25" fillId="0" borderId="28" xfId="10" applyFont="1" applyBorder="1" applyAlignment="1">
      <alignment horizontal="center" vertical="center" wrapText="1"/>
    </xf>
    <xf numFmtId="0" fontId="1" fillId="0" borderId="158" xfId="10" applyBorder="1" applyAlignment="1">
      <alignment horizontal="center" vertical="center"/>
    </xf>
    <xf numFmtId="0" fontId="1" fillId="0" borderId="159" xfId="10" applyBorder="1" applyAlignment="1">
      <alignment horizontal="center" vertical="center"/>
    </xf>
    <xf numFmtId="0" fontId="1" fillId="0" borderId="61" xfId="10" applyBorder="1" applyAlignment="1">
      <alignment horizontal="center" vertical="center"/>
    </xf>
    <xf numFmtId="0" fontId="38" fillId="0" borderId="36" xfId="10" applyFont="1" applyBorder="1" applyAlignment="1">
      <alignment horizontal="center" vertical="center"/>
    </xf>
    <xf numFmtId="0" fontId="38" fillId="0" borderId="0" xfId="10" applyFont="1" applyAlignment="1">
      <alignment horizontal="center" vertical="center"/>
    </xf>
    <xf numFmtId="0" fontId="38" fillId="0" borderId="56" xfId="10" applyFont="1" applyBorder="1" applyAlignment="1">
      <alignment horizontal="center" vertical="center"/>
    </xf>
    <xf numFmtId="0" fontId="1" fillId="0" borderId="160" xfId="10" applyBorder="1" applyAlignment="1">
      <alignment horizontal="center" vertical="center" wrapText="1"/>
    </xf>
    <xf numFmtId="0" fontId="1" fillId="0" borderId="56" xfId="10" applyBorder="1" applyAlignment="1">
      <alignment horizontal="center" vertical="center" wrapText="1"/>
    </xf>
    <xf numFmtId="0" fontId="39" fillId="0" borderId="36" xfId="10" applyFont="1" applyBorder="1" applyAlignment="1">
      <alignment horizontal="center" vertical="center"/>
    </xf>
    <xf numFmtId="0" fontId="39" fillId="0" borderId="0" xfId="10" applyFont="1" applyAlignment="1">
      <alignment horizontal="center" vertical="center"/>
    </xf>
    <xf numFmtId="0" fontId="39" fillId="0" borderId="161" xfId="10" applyFont="1" applyBorder="1" applyAlignment="1">
      <alignment horizontal="center" vertical="center"/>
    </xf>
    <xf numFmtId="0" fontId="34" fillId="0" borderId="36" xfId="10" applyFont="1" applyBorder="1" applyAlignment="1">
      <alignment horizontal="center" vertical="center"/>
    </xf>
    <xf numFmtId="0" fontId="34" fillId="0" borderId="0" xfId="10" applyFont="1" applyAlignment="1">
      <alignment horizontal="center" vertical="center"/>
    </xf>
    <xf numFmtId="0" fontId="34" fillId="0" borderId="161" xfId="10" applyFont="1" applyBorder="1" applyAlignment="1">
      <alignment horizontal="center" vertical="center"/>
    </xf>
    <xf numFmtId="0" fontId="39" fillId="0" borderId="89" xfId="10" applyFont="1" applyBorder="1" applyAlignment="1">
      <alignment horizontal="center" vertical="center"/>
    </xf>
    <xf numFmtId="0" fontId="25" fillId="0" borderId="9" xfId="10" applyFont="1" applyBorder="1" applyAlignment="1">
      <alignment horizontal="center" vertical="center" wrapText="1"/>
    </xf>
    <xf numFmtId="0" fontId="1" fillId="0" borderId="162" xfId="10" applyBorder="1" applyAlignment="1">
      <alignment horizontal="center" vertical="center"/>
    </xf>
    <xf numFmtId="0" fontId="1" fillId="0" borderId="163" xfId="10" applyBorder="1" applyAlignment="1">
      <alignment horizontal="center" vertical="center"/>
    </xf>
    <xf numFmtId="0" fontId="1" fillId="0" borderId="56" xfId="10" applyBorder="1" applyAlignment="1">
      <alignment horizontal="center" vertical="center"/>
    </xf>
    <xf numFmtId="0" fontId="1" fillId="0" borderId="164" xfId="10" applyBorder="1" applyAlignment="1">
      <alignment horizontal="center" vertical="center" wrapText="1"/>
    </xf>
    <xf numFmtId="0" fontId="1" fillId="0" borderId="64" xfId="10" applyBorder="1" applyAlignment="1">
      <alignment horizontal="center" vertical="center" wrapText="1"/>
    </xf>
    <xf numFmtId="0" fontId="39" fillId="0" borderId="27" xfId="10" applyFont="1" applyBorder="1" applyAlignment="1">
      <alignment horizontal="center" vertical="center"/>
    </xf>
    <xf numFmtId="0" fontId="39" fillId="0" borderId="59" xfId="10" applyFont="1" applyBorder="1" applyAlignment="1">
      <alignment horizontal="center" vertical="center"/>
    </xf>
    <xf numFmtId="0" fontId="39" fillId="0" borderId="165" xfId="10" applyFont="1" applyBorder="1" applyAlignment="1">
      <alignment horizontal="center" vertical="center"/>
    </xf>
    <xf numFmtId="0" fontId="39" fillId="0" borderId="92" xfId="10" applyFont="1" applyBorder="1" applyAlignment="1">
      <alignment horizontal="center" vertical="center"/>
    </xf>
    <xf numFmtId="0" fontId="1" fillId="0" borderId="166" xfId="10" applyBorder="1" applyAlignment="1">
      <alignment horizontal="center" vertical="center"/>
    </xf>
    <xf numFmtId="0" fontId="1" fillId="5" borderId="28" xfId="10" applyFill="1" applyBorder="1" applyAlignment="1">
      <alignment horizontal="center" vertical="center"/>
    </xf>
    <xf numFmtId="0" fontId="1" fillId="0" borderId="118" xfId="10" applyBorder="1">
      <alignment vertical="center"/>
    </xf>
    <xf numFmtId="0" fontId="1" fillId="0" borderId="61" xfId="10" applyBorder="1">
      <alignment vertical="center"/>
    </xf>
    <xf numFmtId="0" fontId="1" fillId="5" borderId="9" xfId="10" applyFill="1" applyBorder="1" applyAlignment="1">
      <alignment horizontal="center" vertical="center"/>
    </xf>
    <xf numFmtId="0" fontId="1" fillId="0" borderId="56" xfId="10" applyBorder="1">
      <alignment vertical="center"/>
    </xf>
    <xf numFmtId="0" fontId="40" fillId="0" borderId="0" xfId="10" applyFont="1" applyAlignment="1">
      <alignment horizontal="center" vertical="center"/>
    </xf>
    <xf numFmtId="0" fontId="25" fillId="0" borderId="24" xfId="10" applyFont="1" applyBorder="1" applyAlignment="1">
      <alignment horizontal="center" vertical="center" wrapText="1"/>
    </xf>
    <xf numFmtId="0" fontId="41" fillId="0" borderId="0" xfId="10" applyFont="1" applyAlignment="1">
      <alignment horizontal="center" vertical="center" wrapText="1"/>
    </xf>
    <xf numFmtId="0" fontId="25" fillId="0" borderId="36" xfId="10" applyFont="1" applyBorder="1" applyAlignment="1">
      <alignment horizontal="right" vertical="center"/>
    </xf>
    <xf numFmtId="0" fontId="42" fillId="0" borderId="31" xfId="10" applyFont="1" applyBorder="1" applyAlignment="1">
      <alignment horizontal="center" vertical="center"/>
    </xf>
    <xf numFmtId="0" fontId="42" fillId="0" borderId="118" xfId="10" applyFont="1" applyBorder="1" applyAlignment="1">
      <alignment horizontal="center" vertical="center"/>
    </xf>
    <xf numFmtId="0" fontId="42" fillId="0" borderId="155" xfId="10" applyFont="1" applyBorder="1" applyAlignment="1">
      <alignment horizontal="center" vertical="center"/>
    </xf>
    <xf numFmtId="0" fontId="1" fillId="0" borderId="28" xfId="10" applyBorder="1" applyAlignment="1">
      <alignment horizontal="center" vertical="center"/>
    </xf>
    <xf numFmtId="6" fontId="2" fillId="0" borderId="31" xfId="10" applyNumberFormat="1" applyFont="1" applyBorder="1" applyAlignment="1">
      <alignment horizontal="center" vertical="center" wrapText="1"/>
    </xf>
    <xf numFmtId="6" fontId="2" fillId="0" borderId="155" xfId="10" applyNumberFormat="1" applyFont="1" applyBorder="1" applyAlignment="1">
      <alignment horizontal="center" vertical="center" wrapText="1"/>
    </xf>
    <xf numFmtId="6" fontId="2" fillId="0" borderId="159" xfId="10" applyNumberFormat="1" applyFont="1" applyBorder="1" applyAlignment="1">
      <alignment horizontal="center" vertical="center" wrapText="1"/>
    </xf>
    <xf numFmtId="6" fontId="2" fillId="0" borderId="61" xfId="10" applyNumberFormat="1" applyFont="1" applyBorder="1" applyAlignment="1">
      <alignment horizontal="center" vertical="center" wrapText="1"/>
    </xf>
    <xf numFmtId="6" fontId="2" fillId="0" borderId="28" xfId="10" applyNumberFormat="1" applyFont="1" applyBorder="1" applyAlignment="1">
      <alignment horizontal="center" vertical="center" wrapText="1"/>
    </xf>
    <xf numFmtId="0" fontId="25" fillId="0" borderId="36" xfId="10" applyFont="1" applyBorder="1">
      <alignment vertical="center"/>
    </xf>
    <xf numFmtId="0" fontId="42" fillId="0" borderId="36" xfId="10" applyFont="1" applyBorder="1" applyAlignment="1">
      <alignment horizontal="center" vertical="center"/>
    </xf>
    <xf numFmtId="0" fontId="42" fillId="0" borderId="0" xfId="10" applyFont="1" applyAlignment="1">
      <alignment horizontal="center" vertical="center"/>
    </xf>
    <xf numFmtId="0" fontId="42" fillId="0" borderId="161" xfId="10" applyFont="1" applyBorder="1" applyAlignment="1">
      <alignment horizontal="center" vertical="center"/>
    </xf>
    <xf numFmtId="0" fontId="1" fillId="0" borderId="9" xfId="10" applyBorder="1" applyAlignment="1">
      <alignment horizontal="center" vertical="center"/>
    </xf>
    <xf numFmtId="6" fontId="2" fillId="0" borderId="36" xfId="10" applyNumberFormat="1" applyFont="1" applyBorder="1" applyAlignment="1">
      <alignment horizontal="center" vertical="center" wrapText="1"/>
    </xf>
    <xf numFmtId="6" fontId="2" fillId="0" borderId="161" xfId="10" applyNumberFormat="1" applyFont="1" applyBorder="1" applyAlignment="1">
      <alignment horizontal="center" vertical="center" wrapText="1"/>
    </xf>
    <xf numFmtId="6" fontId="2" fillId="0" borderId="163" xfId="10" applyNumberFormat="1" applyFont="1" applyBorder="1" applyAlignment="1">
      <alignment horizontal="center" vertical="center" wrapText="1"/>
    </xf>
    <xf numFmtId="6" fontId="2" fillId="0" borderId="56" xfId="10" applyNumberFormat="1" applyFont="1" applyBorder="1" applyAlignment="1">
      <alignment horizontal="center" vertical="center" wrapText="1"/>
    </xf>
    <xf numFmtId="6" fontId="2" fillId="0" borderId="9" xfId="10" applyNumberFormat="1" applyFont="1" applyBorder="1" applyAlignment="1">
      <alignment horizontal="center" vertical="center" wrapText="1"/>
    </xf>
    <xf numFmtId="0" fontId="1" fillId="0" borderId="167" xfId="10" applyBorder="1" applyAlignment="1">
      <alignment horizontal="center" vertical="center" wrapText="1"/>
    </xf>
    <xf numFmtId="0" fontId="1" fillId="0" borderId="168" xfId="10" applyBorder="1" applyAlignment="1">
      <alignment horizontal="center" vertical="center" wrapText="1"/>
    </xf>
    <xf numFmtId="0" fontId="1" fillId="0" borderId="169" xfId="10" applyBorder="1" applyAlignment="1">
      <alignment horizontal="center" vertical="center"/>
    </xf>
    <xf numFmtId="0" fontId="1" fillId="0" borderId="170" xfId="10" applyBorder="1" applyAlignment="1">
      <alignment horizontal="center" vertical="center"/>
    </xf>
    <xf numFmtId="0" fontId="1" fillId="0" borderId="171" xfId="10" applyBorder="1" applyAlignment="1">
      <alignment horizontal="center" vertical="center"/>
    </xf>
    <xf numFmtId="0" fontId="1" fillId="0" borderId="59" xfId="10" applyBorder="1" applyAlignment="1">
      <alignment horizontal="center" vertical="center"/>
    </xf>
    <xf numFmtId="0" fontId="1" fillId="0" borderId="172" xfId="10" applyBorder="1" applyAlignment="1">
      <alignment horizontal="center" vertical="center"/>
    </xf>
    <xf numFmtId="0" fontId="1" fillId="0" borderId="36" xfId="10" applyBorder="1">
      <alignment vertical="center"/>
    </xf>
    <xf numFmtId="0" fontId="1" fillId="0" borderId="72" xfId="10" applyBorder="1" applyAlignment="1">
      <alignment horizontal="center" vertical="center"/>
    </xf>
    <xf numFmtId="0" fontId="1" fillId="0" borderId="73" xfId="10" applyBorder="1" applyAlignment="1">
      <alignment horizontal="center" vertical="center"/>
    </xf>
    <xf numFmtId="0" fontId="1" fillId="2" borderId="77" xfId="10" applyFill="1" applyBorder="1" applyAlignment="1">
      <alignment horizontal="center" vertical="center"/>
    </xf>
    <xf numFmtId="0" fontId="1" fillId="2" borderId="173" xfId="10" applyFill="1" applyBorder="1" applyAlignment="1">
      <alignment horizontal="center" vertical="center"/>
    </xf>
    <xf numFmtId="0" fontId="25" fillId="0" borderId="77" xfId="10" applyFont="1" applyBorder="1" applyAlignment="1">
      <alignment horizontal="center" vertical="center" wrapText="1"/>
    </xf>
    <xf numFmtId="0" fontId="25" fillId="0" borderId="151" xfId="10" applyFont="1" applyBorder="1" applyAlignment="1">
      <alignment horizontal="center" vertical="center" wrapText="1"/>
    </xf>
    <xf numFmtId="0" fontId="25" fillId="0" borderId="173" xfId="10" applyFont="1" applyBorder="1" applyAlignment="1">
      <alignment horizontal="center" vertical="center" wrapText="1"/>
    </xf>
    <xf numFmtId="0" fontId="25" fillId="0" borderId="73" xfId="10" applyFont="1" applyBorder="1" applyAlignment="1">
      <alignment horizontal="center" vertical="center" wrapText="1"/>
    </xf>
    <xf numFmtId="0" fontId="1" fillId="6" borderId="77" xfId="10" applyFont="1" applyFill="1" applyBorder="1" applyAlignment="1">
      <alignment horizontal="center" vertical="center" wrapText="1"/>
    </xf>
    <xf numFmtId="0" fontId="1" fillId="6" borderId="173" xfId="10" applyFont="1" applyFill="1" applyBorder="1" applyAlignment="1">
      <alignment horizontal="center" vertical="center" wrapText="1"/>
    </xf>
    <xf numFmtId="0" fontId="25" fillId="0" borderId="152" xfId="10" applyFont="1" applyBorder="1" applyAlignment="1">
      <alignment horizontal="center" vertical="center" wrapText="1"/>
    </xf>
    <xf numFmtId="0" fontId="38" fillId="0" borderId="27" xfId="10" applyFont="1" applyBorder="1" applyAlignment="1">
      <alignment horizontal="center" vertical="center"/>
    </xf>
    <xf numFmtId="0" fontId="38" fillId="0" borderId="64" xfId="10" applyFont="1" applyBorder="1" applyAlignment="1">
      <alignment horizontal="center" vertical="center"/>
    </xf>
    <xf numFmtId="0" fontId="1" fillId="0" borderId="58" xfId="10" applyBorder="1" applyAlignment="1">
      <alignment horizontal="center" vertical="center"/>
    </xf>
    <xf numFmtId="0" fontId="1" fillId="2" borderId="36" xfId="10" applyFill="1" applyBorder="1" applyAlignment="1">
      <alignment horizontal="center" vertical="center"/>
    </xf>
    <xf numFmtId="0" fontId="1" fillId="2" borderId="56" xfId="10" applyFill="1" applyBorder="1" applyAlignment="1">
      <alignment horizontal="center" vertical="center"/>
    </xf>
    <xf numFmtId="0" fontId="25" fillId="0" borderId="36" xfId="10" applyFont="1" applyBorder="1" applyAlignment="1">
      <alignment horizontal="center" vertical="center" wrapText="1"/>
    </xf>
    <xf numFmtId="0" fontId="25" fillId="0" borderId="0" xfId="10" applyFont="1" applyBorder="1" applyAlignment="1">
      <alignment horizontal="center" vertical="center" wrapText="1"/>
    </xf>
    <xf numFmtId="0" fontId="25" fillId="0" borderId="56" xfId="10" applyFont="1" applyBorder="1" applyAlignment="1">
      <alignment horizontal="center" vertical="center" wrapText="1"/>
    </xf>
    <xf numFmtId="0" fontId="1" fillId="6" borderId="36" xfId="10" applyFont="1" applyFill="1" applyBorder="1" applyAlignment="1">
      <alignment horizontal="center" vertical="center" wrapText="1"/>
    </xf>
    <xf numFmtId="0" fontId="1" fillId="6" borderId="56" xfId="10" applyFont="1" applyFill="1" applyBorder="1" applyAlignment="1">
      <alignment horizontal="center" vertical="center" wrapText="1"/>
    </xf>
    <xf numFmtId="0" fontId="25" fillId="0" borderId="0" xfId="10" applyFont="1" applyAlignment="1">
      <alignment horizontal="center" vertical="center" wrapText="1"/>
    </xf>
    <xf numFmtId="0" fontId="25" fillId="0" borderId="89" xfId="10" applyFont="1" applyBorder="1" applyAlignment="1">
      <alignment horizontal="center" vertical="center" wrapText="1"/>
    </xf>
    <xf numFmtId="0" fontId="1" fillId="0" borderId="24" xfId="10" applyBorder="1" applyAlignment="1">
      <alignment horizontal="center" vertical="center"/>
    </xf>
    <xf numFmtId="6" fontId="2" fillId="0" borderId="27" xfId="10" applyNumberFormat="1" applyFont="1" applyBorder="1" applyAlignment="1">
      <alignment horizontal="center" vertical="center" wrapText="1"/>
    </xf>
    <xf numFmtId="6" fontId="2" fillId="0" borderId="165" xfId="10" applyNumberFormat="1" applyFont="1" applyBorder="1" applyAlignment="1">
      <alignment horizontal="center" vertical="center" wrapText="1"/>
    </xf>
    <xf numFmtId="6" fontId="2" fillId="0" borderId="174" xfId="10" applyNumberFormat="1" applyFont="1" applyBorder="1" applyAlignment="1">
      <alignment horizontal="center" vertical="center" wrapText="1"/>
    </xf>
    <xf numFmtId="6" fontId="2" fillId="0" borderId="64" xfId="10" applyNumberFormat="1" applyFont="1" applyBorder="1" applyAlignment="1">
      <alignment horizontal="center" vertical="center" wrapText="1"/>
    </xf>
    <xf numFmtId="6" fontId="2" fillId="0" borderId="24" xfId="10" applyNumberFormat="1" applyFont="1" applyBorder="1" applyAlignment="1">
      <alignment horizontal="center" vertical="center" wrapText="1"/>
    </xf>
    <xf numFmtId="0" fontId="38" fillId="0" borderId="59" xfId="10" applyFont="1" applyBorder="1" applyAlignment="1">
      <alignment horizontal="center" vertical="center"/>
    </xf>
    <xf numFmtId="0" fontId="25" fillId="0" borderId="27" xfId="10" applyFont="1" applyBorder="1" applyAlignment="1">
      <alignment horizontal="center" vertical="center" wrapText="1"/>
    </xf>
    <xf numFmtId="0" fontId="25" fillId="0" borderId="59" xfId="10" applyFont="1" applyBorder="1" applyAlignment="1">
      <alignment horizontal="center" vertical="center" wrapText="1"/>
    </xf>
    <xf numFmtId="0" fontId="25" fillId="0" borderId="64" xfId="10" applyFont="1" applyBorder="1" applyAlignment="1">
      <alignment horizontal="center" vertical="center" wrapText="1"/>
    </xf>
    <xf numFmtId="0" fontId="25" fillId="0" borderId="92" xfId="10" applyFont="1" applyBorder="1" applyAlignment="1">
      <alignment horizontal="center" vertical="center" wrapText="1"/>
    </xf>
    <xf numFmtId="0" fontId="1" fillId="0" borderId="31" xfId="10" applyBorder="1" applyAlignment="1">
      <alignment horizontal="right" vertical="center" shrinkToFit="1"/>
    </xf>
    <xf numFmtId="0" fontId="1" fillId="0" borderId="155" xfId="10" applyBorder="1" applyAlignment="1">
      <alignment horizontal="right" vertical="center" shrinkToFit="1"/>
    </xf>
    <xf numFmtId="0" fontId="1" fillId="0" borderId="159" xfId="10" applyBorder="1" applyAlignment="1">
      <alignment horizontal="right" vertical="center" shrinkToFit="1"/>
    </xf>
    <xf numFmtId="0" fontId="43" fillId="0" borderId="0" xfId="10" applyFont="1" applyAlignment="1">
      <alignment vertical="top" wrapText="1"/>
    </xf>
    <xf numFmtId="0" fontId="44" fillId="0" borderId="56" xfId="10" applyFont="1" applyBorder="1" applyAlignment="1">
      <alignment vertical="top" wrapText="1"/>
    </xf>
    <xf numFmtId="0" fontId="44" fillId="0" borderId="0" xfId="10" applyFont="1" applyAlignment="1">
      <alignment vertical="top" wrapText="1"/>
    </xf>
    <xf numFmtId="0" fontId="45" fillId="0" borderId="0" xfId="10" applyFont="1" applyAlignment="1">
      <alignment vertical="top" wrapText="1"/>
    </xf>
    <xf numFmtId="0" fontId="1" fillId="0" borderId="31" xfId="10" applyBorder="1" applyAlignment="1">
      <alignment horizontal="center" vertical="center"/>
    </xf>
    <xf numFmtId="0" fontId="38" fillId="0" borderId="28" xfId="10" applyFont="1" applyBorder="1" applyAlignment="1">
      <alignment horizontal="center" vertical="center"/>
    </xf>
    <xf numFmtId="0" fontId="1" fillId="0" borderId="31" xfId="10" applyFont="1" applyBorder="1" applyAlignment="1">
      <alignment horizontal="left" vertical="center" wrapText="1"/>
    </xf>
    <xf numFmtId="0" fontId="1" fillId="0" borderId="118" xfId="10" applyFont="1" applyBorder="1" applyAlignment="1">
      <alignment horizontal="left" vertical="center" wrapText="1"/>
    </xf>
    <xf numFmtId="0" fontId="1" fillId="0" borderId="61" xfId="10" applyFont="1" applyBorder="1" applyAlignment="1">
      <alignment horizontal="left" vertical="center" wrapText="1"/>
    </xf>
    <xf numFmtId="0" fontId="1" fillId="2" borderId="31" xfId="10" applyFill="1" applyBorder="1" applyAlignment="1">
      <alignment horizontal="center" vertical="center"/>
    </xf>
    <xf numFmtId="0" fontId="1" fillId="2" borderId="61" xfId="10" applyFill="1" applyBorder="1" applyAlignment="1">
      <alignment horizontal="center" vertical="center"/>
    </xf>
    <xf numFmtId="0" fontId="1" fillId="0" borderId="118" xfId="10" applyFont="1" applyBorder="1" applyAlignment="1">
      <alignment horizontal="center" vertical="center"/>
    </xf>
    <xf numFmtId="0" fontId="1" fillId="0" borderId="118" xfId="10" applyFont="1" applyBorder="1" applyAlignment="1">
      <alignment horizontal="center" vertical="center" wrapText="1"/>
    </xf>
    <xf numFmtId="0" fontId="1" fillId="0" borderId="28" xfId="10" applyBorder="1" applyAlignment="1">
      <alignment horizontal="left" vertical="center" wrapText="1"/>
    </xf>
    <xf numFmtId="0" fontId="25" fillId="0" borderId="31" xfId="10" applyFont="1" applyBorder="1" applyAlignment="1">
      <alignment horizontal="center" vertical="center" wrapText="1"/>
    </xf>
    <xf numFmtId="0" fontId="25" fillId="0" borderId="118" xfId="10" applyFont="1" applyBorder="1" applyAlignment="1">
      <alignment horizontal="center" vertical="center" wrapText="1"/>
    </xf>
    <xf numFmtId="0" fontId="25" fillId="0" borderId="61" xfId="10" applyFont="1" applyBorder="1" applyAlignment="1">
      <alignment horizontal="center" vertical="center" wrapText="1"/>
    </xf>
    <xf numFmtId="0" fontId="1" fillId="0" borderId="31" xfId="10" applyFont="1" applyBorder="1" applyAlignment="1">
      <alignment horizontal="center" vertical="center" wrapText="1"/>
    </xf>
    <xf numFmtId="0" fontId="1" fillId="0" borderId="101" xfId="10" applyFont="1" applyBorder="1" applyAlignment="1">
      <alignment horizontal="center" vertical="center" wrapText="1"/>
    </xf>
    <xf numFmtId="0" fontId="1" fillId="0" borderId="36" xfId="10" applyBorder="1" applyAlignment="1">
      <alignment horizontal="right" vertical="center" shrinkToFit="1"/>
    </xf>
    <xf numFmtId="0" fontId="1" fillId="0" borderId="161" xfId="10" applyBorder="1" applyAlignment="1">
      <alignment horizontal="right" vertical="center" shrinkToFit="1"/>
    </xf>
    <xf numFmtId="0" fontId="1" fillId="0" borderId="163" xfId="10" applyBorder="1" applyAlignment="1">
      <alignment horizontal="right" vertical="center" shrinkToFit="1"/>
    </xf>
    <xf numFmtId="0" fontId="44" fillId="0" borderId="36" xfId="10" applyFont="1" applyBorder="1" applyAlignment="1">
      <alignment vertical="top" wrapText="1"/>
    </xf>
    <xf numFmtId="0" fontId="1" fillId="5" borderId="24" xfId="10" applyFill="1" applyBorder="1" applyAlignment="1">
      <alignment horizontal="center" vertical="center"/>
    </xf>
    <xf numFmtId="0" fontId="25" fillId="0" borderId="27" xfId="10" applyFont="1" applyBorder="1">
      <alignment vertical="center"/>
    </xf>
    <xf numFmtId="0" fontId="44" fillId="0" borderId="64" xfId="10" applyFont="1" applyBorder="1" applyAlignment="1">
      <alignment vertical="top" wrapText="1"/>
    </xf>
    <xf numFmtId="0" fontId="1" fillId="0" borderId="36" xfId="10" applyBorder="1" applyAlignment="1">
      <alignment horizontal="center" vertical="center"/>
    </xf>
    <xf numFmtId="0" fontId="38" fillId="0" borderId="9" xfId="10" applyFont="1" applyBorder="1" applyAlignment="1">
      <alignment horizontal="center" vertical="center"/>
    </xf>
    <xf numFmtId="0" fontId="1" fillId="0" borderId="36" xfId="10" applyFont="1" applyBorder="1" applyAlignment="1">
      <alignment horizontal="left" vertical="center" wrapText="1"/>
    </xf>
    <xf numFmtId="0" fontId="1" fillId="0" borderId="0" xfId="10" applyFont="1" applyBorder="1" applyAlignment="1">
      <alignment horizontal="left" vertical="center" wrapText="1"/>
    </xf>
    <xf numFmtId="0" fontId="1" fillId="0" borderId="56" xfId="10" applyFont="1" applyBorder="1" applyAlignment="1">
      <alignment horizontal="left" vertical="center" wrapText="1"/>
    </xf>
    <xf numFmtId="0" fontId="1" fillId="0" borderId="0" xfId="10" applyFont="1" applyBorder="1" applyAlignment="1">
      <alignment horizontal="center" vertical="center"/>
    </xf>
    <xf numFmtId="0" fontId="1" fillId="0" borderId="0" xfId="10" applyFont="1" applyBorder="1" applyAlignment="1">
      <alignment horizontal="center" vertical="center" wrapText="1"/>
    </xf>
    <xf numFmtId="0" fontId="1" fillId="0" borderId="9" xfId="10" applyBorder="1" applyAlignment="1">
      <alignment horizontal="left" vertical="center" wrapText="1"/>
    </xf>
    <xf numFmtId="0" fontId="1" fillId="0" borderId="36" xfId="10" applyFont="1" applyBorder="1" applyAlignment="1">
      <alignment horizontal="center" vertical="center" wrapText="1"/>
    </xf>
    <xf numFmtId="0" fontId="1" fillId="0" borderId="89" xfId="10" applyFont="1" applyBorder="1" applyAlignment="1">
      <alignment horizontal="center" vertical="center" wrapText="1"/>
    </xf>
    <xf numFmtId="0" fontId="34" fillId="0" borderId="36" xfId="10" applyFont="1" applyBorder="1" applyAlignment="1">
      <alignment horizontal="center" vertical="center" shrinkToFit="1"/>
    </xf>
    <xf numFmtId="0" fontId="34" fillId="0" borderId="161" xfId="10" applyFont="1" applyBorder="1" applyAlignment="1">
      <alignment horizontal="center" vertical="center" shrinkToFit="1"/>
    </xf>
    <xf numFmtId="0" fontId="34" fillId="0" borderId="163" xfId="10" applyFont="1" applyBorder="1" applyAlignment="1">
      <alignment horizontal="center" vertical="center" shrinkToFit="1"/>
    </xf>
    <xf numFmtId="0" fontId="34" fillId="0" borderId="56" xfId="10" applyFont="1" applyBorder="1" applyAlignment="1">
      <alignment horizontal="center" vertical="center"/>
    </xf>
    <xf numFmtId="0" fontId="34" fillId="0" borderId="9" xfId="10" applyFont="1" applyBorder="1" applyAlignment="1">
      <alignment horizontal="center" vertical="center"/>
    </xf>
    <xf numFmtId="0" fontId="43" fillId="0" borderId="36" xfId="10" applyFont="1" applyBorder="1" applyAlignment="1">
      <alignment horizontal="left" vertical="top" wrapText="1"/>
    </xf>
    <xf numFmtId="0" fontId="43" fillId="0" borderId="0" xfId="10" applyFont="1" applyAlignment="1">
      <alignment horizontal="left" vertical="top" wrapText="1"/>
    </xf>
    <xf numFmtId="0" fontId="1" fillId="0" borderId="27" xfId="10" applyFont="1" applyBorder="1" applyAlignment="1">
      <alignment horizontal="left" vertical="center" wrapText="1"/>
    </xf>
    <xf numFmtId="0" fontId="1" fillId="0" borderId="59" xfId="10" applyFont="1" applyBorder="1" applyAlignment="1">
      <alignment horizontal="left" vertical="center" wrapText="1"/>
    </xf>
    <xf numFmtId="0" fontId="1" fillId="0" borderId="64" xfId="10" applyFont="1" applyBorder="1" applyAlignment="1">
      <alignment horizontal="left" vertical="center" wrapText="1"/>
    </xf>
    <xf numFmtId="0" fontId="1" fillId="0" borderId="27" xfId="10" applyFont="1" applyBorder="1" applyAlignment="1">
      <alignment horizontal="center" vertical="center"/>
    </xf>
    <xf numFmtId="0" fontId="1" fillId="0" borderId="59" xfId="10" applyFont="1" applyBorder="1" applyAlignment="1">
      <alignment horizontal="center" vertical="center" wrapText="1"/>
    </xf>
    <xf numFmtId="0" fontId="1" fillId="0" borderId="24" xfId="10" applyBorder="1" applyAlignment="1">
      <alignment horizontal="left" vertical="center" wrapText="1"/>
    </xf>
    <xf numFmtId="0" fontId="1" fillId="0" borderId="36" xfId="10" applyBorder="1" applyAlignment="1">
      <alignment horizontal="left" vertical="center" shrinkToFit="1"/>
    </xf>
    <xf numFmtId="0" fontId="1" fillId="0" borderId="161" xfId="10" applyBorder="1" applyAlignment="1">
      <alignment horizontal="left" vertical="center" shrinkToFit="1"/>
    </xf>
    <xf numFmtId="0" fontId="1" fillId="0" borderId="163" xfId="10" applyBorder="1" applyAlignment="1">
      <alignment horizontal="left" vertical="center" shrinkToFit="1"/>
    </xf>
    <xf numFmtId="0" fontId="34" fillId="0" borderId="31" xfId="10" applyFont="1" applyBorder="1" applyAlignment="1">
      <alignment horizontal="center" vertical="center" wrapText="1"/>
    </xf>
    <xf numFmtId="0" fontId="34" fillId="0" borderId="118" xfId="10" applyFont="1" applyBorder="1" applyAlignment="1">
      <alignment horizontal="center" vertical="center" wrapText="1"/>
    </xf>
    <xf numFmtId="0" fontId="1" fillId="0" borderId="56" xfId="10" applyBorder="1" applyAlignment="1">
      <alignment horizontal="right" vertical="center"/>
    </xf>
    <xf numFmtId="0" fontId="34" fillId="0" borderId="27" xfId="10" applyFont="1" applyBorder="1" applyAlignment="1">
      <alignment horizontal="center" vertical="center" wrapText="1"/>
    </xf>
    <xf numFmtId="0" fontId="34" fillId="0" borderId="59" xfId="10" applyFont="1" applyBorder="1" applyAlignment="1">
      <alignment horizontal="center" vertical="center" wrapText="1"/>
    </xf>
    <xf numFmtId="0" fontId="1" fillId="0" borderId="27" xfId="10" applyBorder="1" applyAlignment="1">
      <alignment horizontal="center" vertical="center" wrapText="1"/>
    </xf>
    <xf numFmtId="0" fontId="1" fillId="0" borderId="92" xfId="10" applyFont="1" applyBorder="1" applyAlignment="1">
      <alignment horizontal="center" vertical="center" wrapText="1"/>
    </xf>
    <xf numFmtId="0" fontId="1" fillId="0" borderId="27" xfId="10" applyBorder="1" applyAlignment="1">
      <alignment horizontal="left" vertical="center" shrinkToFit="1"/>
    </xf>
    <xf numFmtId="0" fontId="1" fillId="0" borderId="165" xfId="10" applyBorder="1" applyAlignment="1">
      <alignment horizontal="left" vertical="center" shrinkToFit="1"/>
    </xf>
    <xf numFmtId="0" fontId="1" fillId="0" borderId="174" xfId="10" applyBorder="1" applyAlignment="1">
      <alignment horizontal="left" vertical="center" shrinkToFit="1"/>
    </xf>
    <xf numFmtId="0" fontId="1" fillId="0" borderId="64" xfId="10" applyBorder="1" applyAlignment="1">
      <alignment horizontal="center" vertical="center"/>
    </xf>
    <xf numFmtId="0" fontId="46" fillId="0" borderId="0" xfId="10" applyFont="1" applyAlignment="1">
      <alignment horizontal="right" vertical="center"/>
    </xf>
    <xf numFmtId="0" fontId="29" fillId="0" borderId="56" xfId="10" applyFont="1" applyBorder="1" applyAlignment="1">
      <alignment horizontal="center" vertical="center"/>
    </xf>
    <xf numFmtId="0" fontId="7" fillId="0" borderId="65" xfId="10" applyFont="1" applyBorder="1" applyAlignment="1">
      <alignment horizontal="center" vertical="center"/>
    </xf>
    <xf numFmtId="0" fontId="7" fillId="0" borderId="66" xfId="10" applyFont="1" applyBorder="1" applyAlignment="1">
      <alignment horizontal="center" vertical="center"/>
    </xf>
    <xf numFmtId="0" fontId="34" fillId="0" borderId="65" xfId="10" applyFont="1" applyBorder="1" applyAlignment="1">
      <alignment horizontal="center" vertical="center"/>
    </xf>
    <xf numFmtId="0" fontId="34" fillId="0" borderId="66" xfId="10" applyFont="1" applyBorder="1" applyAlignment="1">
      <alignment horizontal="center" vertical="center"/>
    </xf>
    <xf numFmtId="0" fontId="1" fillId="0" borderId="175" xfId="10" applyFont="1" applyBorder="1" applyAlignment="1">
      <alignment horizontal="center" vertical="center"/>
    </xf>
    <xf numFmtId="0" fontId="1" fillId="0" borderId="155" xfId="10" applyBorder="1" applyAlignment="1">
      <alignment horizontal="center" vertical="center"/>
    </xf>
    <xf numFmtId="0" fontId="7" fillId="0" borderId="31" xfId="10" applyFont="1" applyBorder="1" applyAlignment="1">
      <alignment horizontal="center" vertical="center"/>
    </xf>
    <xf numFmtId="0" fontId="7" fillId="0" borderId="61" xfId="10" applyFont="1" applyBorder="1" applyAlignment="1">
      <alignment horizontal="center" vertical="center"/>
    </xf>
    <xf numFmtId="0" fontId="7" fillId="0" borderId="101" xfId="10" applyFont="1" applyBorder="1" applyAlignment="1">
      <alignment horizontal="center" vertical="center"/>
    </xf>
    <xf numFmtId="0" fontId="34" fillId="0" borderId="163" xfId="10" applyFont="1" applyBorder="1" applyAlignment="1">
      <alignment horizontal="center" vertical="center"/>
    </xf>
    <xf numFmtId="0" fontId="39" fillId="0" borderId="56" xfId="10" applyFont="1" applyBorder="1" applyAlignment="1">
      <alignment horizontal="center" vertical="center"/>
    </xf>
    <xf numFmtId="0" fontId="7" fillId="0" borderId="36" xfId="10" applyFont="1" applyBorder="1" applyAlignment="1">
      <alignment horizontal="center" vertical="center"/>
    </xf>
    <xf numFmtId="0" fontId="7" fillId="0" borderId="56" xfId="10" applyFont="1" applyBorder="1" applyAlignment="1">
      <alignment horizontal="center" vertical="center"/>
    </xf>
    <xf numFmtId="0" fontId="7" fillId="0" borderId="89" xfId="10" applyFont="1" applyBorder="1" applyAlignment="1">
      <alignment horizontal="center" vertical="center"/>
    </xf>
    <xf numFmtId="0" fontId="1" fillId="0" borderId="161" xfId="10" applyBorder="1" applyAlignment="1">
      <alignment horizontal="center" vertical="center"/>
    </xf>
    <xf numFmtId="0" fontId="29" fillId="0" borderId="64" xfId="10" applyFont="1" applyBorder="1" applyAlignment="1">
      <alignment horizontal="center" vertical="center"/>
    </xf>
    <xf numFmtId="0" fontId="38" fillId="0" borderId="24" xfId="10" applyFont="1" applyBorder="1" applyAlignment="1">
      <alignment horizontal="center" vertical="center"/>
    </xf>
    <xf numFmtId="0" fontId="1" fillId="0" borderId="59" xfId="10" applyBorder="1">
      <alignment vertical="center"/>
    </xf>
    <xf numFmtId="0" fontId="1" fillId="0" borderId="68" xfId="10" applyBorder="1" applyAlignment="1">
      <alignment horizontal="center" vertical="center"/>
    </xf>
    <xf numFmtId="0" fontId="1" fillId="0" borderId="176" xfId="10" applyBorder="1" applyAlignment="1">
      <alignment horizontal="center" vertical="center"/>
    </xf>
    <xf numFmtId="0" fontId="1" fillId="2" borderId="169" xfId="10" applyFill="1" applyBorder="1" applyAlignment="1">
      <alignment horizontal="center" vertical="center"/>
    </xf>
    <xf numFmtId="0" fontId="1" fillId="2" borderId="168" xfId="10" applyFill="1" applyBorder="1" applyAlignment="1">
      <alignment horizontal="center" vertical="center"/>
    </xf>
    <xf numFmtId="0" fontId="1" fillId="0" borderId="168" xfId="10" applyBorder="1" applyAlignment="1">
      <alignment horizontal="center" vertical="center"/>
    </xf>
    <xf numFmtId="0" fontId="1" fillId="6" borderId="169" xfId="10" applyFont="1" applyFill="1" applyBorder="1" applyAlignment="1">
      <alignment horizontal="center" vertical="center" wrapText="1"/>
    </xf>
    <xf numFmtId="0" fontId="1" fillId="6" borderId="168" xfId="10" applyFont="1" applyFill="1" applyBorder="1" applyAlignment="1">
      <alignment horizontal="center" vertical="center" wrapText="1"/>
    </xf>
    <xf numFmtId="14" fontId="36" fillId="0" borderId="170" xfId="10" applyNumberFormat="1" applyFont="1" applyBorder="1" applyAlignment="1">
      <alignment horizontal="left" vertical="center" wrapText="1"/>
    </xf>
    <xf numFmtId="14" fontId="36" fillId="0" borderId="172" xfId="10" applyNumberFormat="1" applyFont="1" applyBorder="1" applyAlignment="1">
      <alignment horizontal="left" vertical="center" wrapText="1"/>
    </xf>
    <xf numFmtId="0" fontId="1" fillId="0" borderId="165" xfId="10" applyBorder="1" applyAlignment="1">
      <alignment horizontal="center" vertical="center"/>
    </xf>
    <xf numFmtId="0" fontId="1" fillId="0" borderId="174" xfId="10" applyBorder="1" applyAlignment="1">
      <alignment horizontal="center" vertical="center"/>
    </xf>
    <xf numFmtId="177" fontId="33" fillId="0" borderId="0" xfId="10" applyNumberFormat="1" applyFont="1" applyAlignment="1">
      <alignment horizontal="right" vertical="center"/>
    </xf>
    <xf numFmtId="179" fontId="39" fillId="0" borderId="148" xfId="10" applyNumberFormat="1" applyFont="1" applyBorder="1" applyAlignment="1" applyProtection="1">
      <alignment horizontal="center" vertical="center"/>
      <protection hidden="1"/>
    </xf>
    <xf numFmtId="179" fontId="39" fillId="0" borderId="149" xfId="10" applyNumberFormat="1" applyFont="1" applyBorder="1" applyAlignment="1" applyProtection="1">
      <alignment horizontal="center" vertical="center"/>
      <protection hidden="1"/>
    </xf>
    <xf numFmtId="179" fontId="39" fillId="0" borderId="150" xfId="10" applyNumberFormat="1" applyFont="1" applyBorder="1" applyAlignment="1" applyProtection="1">
      <alignment horizontal="center" vertical="center"/>
      <protection hidden="1"/>
    </xf>
    <xf numFmtId="177" fontId="33" fillId="0" borderId="0" xfId="10" applyNumberFormat="1" applyFont="1" applyAlignment="1">
      <alignment horizontal="center" vertical="center"/>
    </xf>
    <xf numFmtId="0" fontId="23" fillId="0" borderId="31" xfId="10" applyFont="1" applyBorder="1" applyAlignment="1">
      <alignment horizontal="center" vertical="center"/>
    </xf>
    <xf numFmtId="0" fontId="23" fillId="0" borderId="118" xfId="10" applyFont="1" applyBorder="1" applyAlignment="1">
      <alignment horizontal="center" vertical="center"/>
    </xf>
    <xf numFmtId="0" fontId="23" fillId="0" borderId="61" xfId="10" applyFont="1" applyBorder="1" applyAlignment="1">
      <alignment horizontal="center" vertical="center"/>
    </xf>
    <xf numFmtId="49" fontId="39" fillId="0" borderId="31" xfId="10" applyNumberFormat="1" applyFont="1" applyBorder="1" applyAlignment="1">
      <alignment horizontal="center" vertical="center"/>
    </xf>
    <xf numFmtId="49" fontId="39" fillId="0" borderId="118" xfId="10" applyNumberFormat="1" applyFont="1" applyBorder="1" applyAlignment="1">
      <alignment horizontal="center" vertical="center"/>
    </xf>
    <xf numFmtId="49" fontId="39" fillId="0" borderId="155" xfId="10" applyNumberFormat="1" applyFont="1" applyBorder="1" applyAlignment="1">
      <alignment horizontal="center" vertical="center"/>
    </xf>
    <xf numFmtId="14" fontId="39" fillId="0" borderId="118" xfId="10" applyNumberFormat="1" applyFont="1" applyBorder="1" applyAlignment="1">
      <alignment horizontal="center" vertical="center"/>
    </xf>
    <xf numFmtId="14" fontId="39" fillId="0" borderId="101" xfId="10" applyNumberFormat="1" applyFont="1" applyBorder="1" applyAlignment="1">
      <alignment horizontal="center" vertical="center"/>
    </xf>
    <xf numFmtId="0" fontId="23" fillId="0" borderId="36" xfId="10" applyFont="1" applyBorder="1" applyAlignment="1">
      <alignment horizontal="center" vertical="center"/>
    </xf>
    <xf numFmtId="0" fontId="23" fillId="0" borderId="0" xfId="10" applyFont="1" applyAlignment="1">
      <alignment horizontal="center" vertical="center"/>
    </xf>
    <xf numFmtId="0" fontId="23" fillId="0" borderId="56" xfId="10" applyFont="1" applyBorder="1" applyAlignment="1">
      <alignment horizontal="center" vertical="center"/>
    </xf>
    <xf numFmtId="49" fontId="39" fillId="0" borderId="36" xfId="10" applyNumberFormat="1" applyFont="1" applyBorder="1" applyAlignment="1">
      <alignment horizontal="center" vertical="center"/>
    </xf>
    <xf numFmtId="49" fontId="39" fillId="0" borderId="0" xfId="10" applyNumberFormat="1" applyFont="1" applyAlignment="1">
      <alignment horizontal="center" vertical="center"/>
    </xf>
    <xf numFmtId="49" fontId="39" fillId="0" borderId="161" xfId="10" applyNumberFormat="1" applyFont="1" applyBorder="1" applyAlignment="1">
      <alignment horizontal="center" vertical="center"/>
    </xf>
    <xf numFmtId="49" fontId="39" fillId="0" borderId="89" xfId="10" applyNumberFormat="1" applyFont="1" applyBorder="1" applyAlignment="1">
      <alignment horizontal="center" vertical="center"/>
    </xf>
    <xf numFmtId="0" fontId="1" fillId="0" borderId="77" xfId="10" applyBorder="1" applyAlignment="1">
      <alignment horizontal="center" vertical="center"/>
    </xf>
    <xf numFmtId="0" fontId="23" fillId="0" borderId="27" xfId="10" applyFont="1" applyBorder="1" applyAlignment="1">
      <alignment horizontal="center" vertical="center"/>
    </xf>
    <xf numFmtId="0" fontId="23" fillId="0" borderId="64" xfId="10" applyFont="1" applyBorder="1" applyAlignment="1">
      <alignment horizontal="center" vertical="center"/>
    </xf>
    <xf numFmtId="0" fontId="23" fillId="0" borderId="59" xfId="10" applyFont="1" applyBorder="1" applyAlignment="1">
      <alignment horizontal="center" vertical="center"/>
    </xf>
    <xf numFmtId="0" fontId="23" fillId="0" borderId="28" xfId="10" applyFont="1" applyBorder="1" applyAlignment="1">
      <alignment horizontal="center" vertical="center"/>
    </xf>
    <xf numFmtId="0" fontId="23" fillId="0" borderId="9" xfId="10" applyFont="1" applyBorder="1" applyAlignment="1">
      <alignment horizontal="center" vertical="center"/>
    </xf>
    <xf numFmtId="0" fontId="1" fillId="0" borderId="36" xfId="10" applyBorder="1" applyAlignment="1">
      <alignment horizontal="center" vertical="center" shrinkToFit="1"/>
    </xf>
    <xf numFmtId="0" fontId="1" fillId="0" borderId="161" xfId="10" applyBorder="1" applyAlignment="1">
      <alignment horizontal="center" vertical="center" shrinkToFit="1"/>
    </xf>
    <xf numFmtId="0" fontId="1" fillId="0" borderId="163" xfId="10" applyBorder="1" applyAlignment="1">
      <alignment horizontal="center" vertical="center" shrinkToFit="1"/>
    </xf>
    <xf numFmtId="0" fontId="1" fillId="0" borderId="177" xfId="10" applyBorder="1" applyAlignment="1">
      <alignment horizontal="center" vertical="center"/>
    </xf>
    <xf numFmtId="0" fontId="23" fillId="0" borderId="24" xfId="10" applyFont="1" applyBorder="1" applyAlignment="1">
      <alignment horizontal="center" vertical="center"/>
    </xf>
    <xf numFmtId="0" fontId="1" fillId="0" borderId="178" xfId="10" applyBorder="1" applyAlignment="1">
      <alignment horizontal="center" vertical="center"/>
    </xf>
    <xf numFmtId="0" fontId="0" fillId="0" borderId="0" xfId="0" applyNumberFormat="1" applyFont="1" applyFill="1" applyAlignment="1" applyProtection="1"/>
    <xf numFmtId="0" fontId="47" fillId="0" borderId="0" xfId="0" applyFont="1" applyBorder="1" applyAlignment="1">
      <alignment horizontal="left" vertical="center"/>
    </xf>
    <xf numFmtId="0" fontId="40" fillId="0" borderId="0" xfId="0" applyFont="1" applyBorder="1" applyAlignment="1">
      <alignment horizontal="center" vertical="center"/>
    </xf>
    <xf numFmtId="0" fontId="0" fillId="0" borderId="67" xfId="0" applyBorder="1" applyAlignment="1">
      <alignment horizontal="center" vertical="center"/>
    </xf>
    <xf numFmtId="0" fontId="0" fillId="0" borderId="72" xfId="0" applyBorder="1" applyAlignment="1">
      <alignment horizontal="center" vertical="center"/>
    </xf>
    <xf numFmtId="0" fontId="0" fillId="0" borderId="148" xfId="0" applyBorder="1" applyAlignment="1">
      <alignment horizontal="center" vertical="top" wrapText="1"/>
    </xf>
    <xf numFmtId="0" fontId="0" fillId="0" borderId="149" xfId="0" applyBorder="1" applyAlignment="1">
      <alignment horizontal="center" vertical="top"/>
    </xf>
    <xf numFmtId="0" fontId="34" fillId="0" borderId="179" xfId="0" applyFont="1" applyBorder="1" applyAlignment="1">
      <alignment horizontal="center" vertical="center" wrapText="1"/>
    </xf>
    <xf numFmtId="0" fontId="0" fillId="0" borderId="180" xfId="0" applyBorder="1" applyAlignment="1">
      <alignment horizontal="center" vertical="center" wrapText="1"/>
    </xf>
    <xf numFmtId="0" fontId="0" fillId="0" borderId="181" xfId="0" applyBorder="1" applyAlignment="1">
      <alignment horizontal="center" vertical="center" wrapText="1"/>
    </xf>
    <xf numFmtId="0" fontId="0" fillId="0" borderId="182" xfId="0" applyBorder="1" applyAlignment="1">
      <alignment horizontal="center" vertical="center" wrapText="1"/>
    </xf>
    <xf numFmtId="0" fontId="0" fillId="0" borderId="147" xfId="0" applyBorder="1" applyAlignment="1">
      <alignment horizontal="center" vertical="center" wrapText="1"/>
    </xf>
    <xf numFmtId="0" fontId="0" fillId="0" borderId="183" xfId="0" applyBorder="1" applyAlignment="1">
      <alignment horizontal="center" vertical="center" wrapText="1"/>
    </xf>
    <xf numFmtId="0" fontId="40" fillId="0" borderId="0" xfId="0" applyFont="1" applyBorder="1" applyAlignment="1">
      <alignment horizontal="left" vertical="center"/>
    </xf>
    <xf numFmtId="0" fontId="0" fillId="0" borderId="28" xfId="0" applyBorder="1" applyAlignment="1">
      <alignment horizontal="center" vertical="center"/>
    </xf>
    <xf numFmtId="0" fontId="0" fillId="0" borderId="58" xfId="0" applyBorder="1" applyAlignment="1">
      <alignment horizontal="center" vertical="center"/>
    </xf>
    <xf numFmtId="0" fontId="0" fillId="0" borderId="31" xfId="0" applyBorder="1" applyAlignment="1">
      <alignment horizontal="center" vertical="center"/>
    </xf>
    <xf numFmtId="0" fontId="0" fillId="0" borderId="95" xfId="0" applyBorder="1" applyAlignment="1">
      <alignment horizontal="center" vertical="center"/>
    </xf>
    <xf numFmtId="0" fontId="48" fillId="0" borderId="120" xfId="0" applyFont="1" applyBorder="1" applyAlignment="1">
      <alignment horizontal="center" vertical="center"/>
    </xf>
    <xf numFmtId="0" fontId="48" fillId="0" borderId="118" xfId="0" applyFont="1" applyBorder="1" applyAlignment="1">
      <alignment horizontal="center" vertical="center"/>
    </xf>
    <xf numFmtId="0" fontId="48" fillId="0" borderId="61" xfId="0" applyFont="1" applyBorder="1" applyAlignment="1">
      <alignment horizontal="center" vertical="center"/>
    </xf>
    <xf numFmtId="0" fontId="0" fillId="0" borderId="30" xfId="0" applyBorder="1" applyAlignment="1">
      <alignment horizontal="center" vertical="center"/>
    </xf>
    <xf numFmtId="0" fontId="0" fillId="0" borderId="184" xfId="0" applyBorder="1" applyAlignment="1">
      <alignment horizontal="center" vertical="center"/>
    </xf>
    <xf numFmtId="0" fontId="0" fillId="0" borderId="153" xfId="0" applyBorder="1" applyAlignment="1">
      <alignment horizontal="center" vertical="center"/>
    </xf>
    <xf numFmtId="0" fontId="0" fillId="0" borderId="66" xfId="0" applyBorder="1" applyAlignment="1">
      <alignment horizontal="center" vertical="center"/>
    </xf>
    <xf numFmtId="0" fontId="0" fillId="0" borderId="65" xfId="0" applyBorder="1" applyAlignment="1">
      <alignment horizontal="center" vertical="center"/>
    </xf>
    <xf numFmtId="0" fontId="0" fillId="0" borderId="175" xfId="0" applyBorder="1" applyAlignment="1">
      <alignment horizontal="center" vertical="center"/>
    </xf>
    <xf numFmtId="177" fontId="0" fillId="0" borderId="9" xfId="0" applyNumberFormat="1" applyBorder="1" applyAlignment="1">
      <alignment horizontal="center" vertical="center"/>
    </xf>
    <xf numFmtId="0" fontId="0" fillId="0" borderId="9" xfId="0" applyBorder="1" applyAlignment="1">
      <alignment horizontal="center" vertical="center"/>
    </xf>
    <xf numFmtId="0" fontId="0" fillId="0" borderId="31" xfId="0" applyBorder="1" applyAlignment="1">
      <alignment horizontal="center" vertical="center" wrapText="1"/>
    </xf>
    <xf numFmtId="0" fontId="34" fillId="0" borderId="20" xfId="0" applyFont="1" applyBorder="1" applyAlignment="1">
      <alignment horizontal="center" vertical="center"/>
    </xf>
    <xf numFmtId="0" fontId="34" fillId="0" borderId="61" xfId="0" applyFont="1" applyBorder="1" applyAlignment="1">
      <alignment horizontal="center" vertical="center"/>
    </xf>
    <xf numFmtId="0" fontId="34" fillId="0" borderId="28" xfId="0" applyFont="1" applyBorder="1" applyAlignment="1">
      <alignment horizontal="center" vertical="center"/>
    </xf>
    <xf numFmtId="0" fontId="0" fillId="0" borderId="12" xfId="0" applyBorder="1" applyAlignment="1">
      <alignment horizontal="center" vertical="center"/>
    </xf>
    <xf numFmtId="0" fontId="0" fillId="0" borderId="64" xfId="0" applyNumberFormat="1" applyFont="1" applyFill="1" applyBorder="1" applyAlignment="1" applyProtection="1"/>
    <xf numFmtId="0" fontId="0" fillId="0" borderId="24" xfId="0" applyNumberFormat="1" applyFont="1" applyFill="1" applyBorder="1" applyAlignment="1" applyProtection="1"/>
    <xf numFmtId="0" fontId="0" fillId="0" borderId="27" xfId="0" applyNumberFormat="1" applyFont="1" applyFill="1" applyBorder="1" applyAlignment="1" applyProtection="1"/>
    <xf numFmtId="0" fontId="0" fillId="0" borderId="92" xfId="0" applyNumberFormat="1" applyFont="1" applyFill="1" applyBorder="1" applyAlignment="1" applyProtection="1"/>
    <xf numFmtId="0" fontId="25" fillId="0" borderId="95" xfId="0" applyFont="1" applyBorder="1" applyAlignment="1">
      <alignment horizontal="center" vertical="center" wrapText="1"/>
    </xf>
    <xf numFmtId="0" fontId="42" fillId="0" borderId="20" xfId="0" applyFont="1" applyBorder="1" applyAlignment="1">
      <alignment horizontal="left" vertical="center" wrapText="1"/>
    </xf>
    <xf numFmtId="0" fontId="42" fillId="0" borderId="118" xfId="0" applyFont="1" applyBorder="1" applyAlignment="1">
      <alignment horizontal="left" vertical="center"/>
    </xf>
    <xf numFmtId="0" fontId="42" fillId="0" borderId="31" xfId="0" applyFont="1" applyBorder="1" applyAlignment="1">
      <alignment horizontal="left" vertical="center" wrapText="1"/>
    </xf>
    <xf numFmtId="0" fontId="42" fillId="0" borderId="31" xfId="0" applyFont="1" applyBorder="1" applyAlignment="1">
      <alignment horizontal="left" vertical="center"/>
    </xf>
    <xf numFmtId="0" fontId="42" fillId="0" borderId="28" xfId="0" applyFont="1" applyBorder="1" applyAlignment="1">
      <alignment horizontal="left" vertical="center"/>
    </xf>
    <xf numFmtId="0" fontId="0" fillId="0" borderId="36" xfId="0" applyNumberFormat="1" applyFont="1" applyFill="1" applyBorder="1" applyAlignment="1" applyProtection="1"/>
    <xf numFmtId="0" fontId="0" fillId="0" borderId="9" xfId="0" applyNumberFormat="1" applyFont="1" applyFill="1" applyBorder="1" applyAlignment="1" applyProtection="1"/>
    <xf numFmtId="0" fontId="0" fillId="0" borderId="89" xfId="0" applyNumberFormat="1" applyFont="1" applyFill="1" applyBorder="1" applyAlignment="1" applyProtection="1"/>
    <xf numFmtId="0" fontId="25" fillId="0" borderId="57" xfId="0" applyFont="1" applyBorder="1" applyAlignment="1">
      <alignment horizontal="center" vertical="center" wrapText="1"/>
    </xf>
    <xf numFmtId="0" fontId="42" fillId="0" borderId="8" xfId="0" applyFont="1" applyBorder="1" applyAlignment="1">
      <alignment horizontal="left" vertical="center" wrapText="1"/>
    </xf>
    <xf numFmtId="0" fontId="42" fillId="0" borderId="0" xfId="0" applyFont="1" applyBorder="1" applyAlignment="1">
      <alignment horizontal="left" vertical="center"/>
    </xf>
    <xf numFmtId="0" fontId="42" fillId="0" borderId="36" xfId="0" applyFont="1" applyBorder="1" applyAlignment="1">
      <alignment horizontal="left" vertical="center" wrapText="1"/>
    </xf>
    <xf numFmtId="0" fontId="42" fillId="0" borderId="36" xfId="0" applyFont="1" applyBorder="1" applyAlignment="1">
      <alignment horizontal="left" vertical="center"/>
    </xf>
    <xf numFmtId="0" fontId="42" fillId="0" borderId="9" xfId="0" applyFont="1" applyBorder="1" applyAlignment="1">
      <alignment horizontal="left" vertical="center"/>
    </xf>
    <xf numFmtId="0" fontId="29" fillId="0" borderId="118" xfId="0" applyFont="1" applyBorder="1" applyAlignment="1">
      <alignment horizontal="center" vertical="center"/>
    </xf>
    <xf numFmtId="0" fontId="29" fillId="0" borderId="31" xfId="0" applyFont="1" applyBorder="1" applyAlignment="1">
      <alignment horizontal="center" vertical="center" wrapText="1"/>
    </xf>
    <xf numFmtId="0" fontId="29" fillId="0" borderId="31" xfId="0" applyFont="1" applyBorder="1" applyAlignment="1">
      <alignment horizontal="center" vertical="center"/>
    </xf>
    <xf numFmtId="0" fontId="29" fillId="0" borderId="28" xfId="0" applyFont="1" applyBorder="1" applyAlignment="1">
      <alignment horizontal="center" vertical="center"/>
    </xf>
    <xf numFmtId="0" fontId="29" fillId="0" borderId="63" xfId="0" applyFont="1" applyBorder="1" applyAlignment="1">
      <alignment horizontal="center" vertical="center"/>
    </xf>
    <xf numFmtId="177" fontId="0" fillId="0" borderId="24" xfId="0" applyNumberFormat="1" applyBorder="1" applyAlignment="1">
      <alignment horizontal="center" vertical="center"/>
    </xf>
    <xf numFmtId="0" fontId="0" fillId="0" borderId="24" xfId="0" applyBorder="1" applyAlignment="1">
      <alignment horizontal="center" vertical="center"/>
    </xf>
    <xf numFmtId="0" fontId="29" fillId="0" borderId="0" xfId="0" applyFont="1" applyBorder="1" applyAlignment="1">
      <alignment horizontal="center" vertical="center"/>
    </xf>
    <xf numFmtId="0" fontId="29" fillId="0" borderId="36" xfId="0" applyFont="1" applyBorder="1" applyAlignment="1">
      <alignment horizontal="center" vertical="center"/>
    </xf>
    <xf numFmtId="0" fontId="29" fillId="0" borderId="9" xfId="0" applyFont="1" applyBorder="1" applyAlignment="1">
      <alignment horizontal="center" vertical="center"/>
    </xf>
    <xf numFmtId="0" fontId="29" fillId="0" borderId="55" xfId="0" applyFont="1" applyBorder="1" applyAlignment="1">
      <alignment horizontal="center" vertical="center"/>
    </xf>
    <xf numFmtId="0" fontId="0" fillId="0" borderId="68" xfId="0" applyBorder="1" applyAlignment="1">
      <alignment horizontal="center" vertical="center"/>
    </xf>
    <xf numFmtId="0" fontId="25" fillId="0" borderId="169" xfId="0" applyFont="1" applyBorder="1" applyAlignment="1">
      <alignment horizontal="center" vertical="center" wrapText="1"/>
    </xf>
    <xf numFmtId="0" fontId="25" fillId="0" borderId="185" xfId="0" applyFont="1" applyBorder="1" applyAlignment="1">
      <alignment horizontal="center" vertical="center" wrapText="1"/>
    </xf>
    <xf numFmtId="0" fontId="42" fillId="0" borderId="186" xfId="0" applyFont="1" applyBorder="1" applyAlignment="1">
      <alignment horizontal="left" vertical="center" wrapText="1"/>
    </xf>
    <xf numFmtId="0" fontId="42" fillId="0" borderId="170" xfId="0" applyFont="1" applyBorder="1" applyAlignment="1">
      <alignment horizontal="left" vertical="center"/>
    </xf>
    <xf numFmtId="0" fontId="42" fillId="0" borderId="169" xfId="0" applyFont="1" applyBorder="1" applyAlignment="1">
      <alignment horizontal="left" vertical="center" wrapText="1"/>
    </xf>
    <xf numFmtId="0" fontId="42" fillId="0" borderId="169" xfId="0" applyFont="1" applyBorder="1" applyAlignment="1">
      <alignment horizontal="left" vertical="center"/>
    </xf>
    <xf numFmtId="0" fontId="42" fillId="0" borderId="176" xfId="0" applyFont="1" applyBorder="1" applyAlignment="1">
      <alignment horizontal="left" vertical="center"/>
    </xf>
    <xf numFmtId="0" fontId="29" fillId="0" borderId="170" xfId="0" applyFont="1" applyBorder="1" applyAlignment="1">
      <alignment horizontal="center" vertical="center"/>
    </xf>
    <xf numFmtId="0" fontId="29" fillId="0" borderId="169" xfId="0" applyFont="1" applyBorder="1" applyAlignment="1">
      <alignment horizontal="center" vertical="center"/>
    </xf>
    <xf numFmtId="0" fontId="29" fillId="0" borderId="176" xfId="0" applyFont="1" applyBorder="1" applyAlignment="1">
      <alignment horizontal="center" vertical="center"/>
    </xf>
    <xf numFmtId="0" fontId="29" fillId="0" borderId="187" xfId="0" applyFont="1" applyBorder="1" applyAlignment="1">
      <alignment horizontal="center" vertical="center"/>
    </xf>
    <xf numFmtId="0" fontId="17" fillId="0" borderId="57" xfId="0" applyFont="1" applyBorder="1" applyAlignment="1">
      <alignment horizontal="left" vertical="center"/>
    </xf>
    <xf numFmtId="0" fontId="0" fillId="0" borderId="131" xfId="0" applyBorder="1" applyAlignment="1">
      <alignment vertical="center"/>
    </xf>
    <xf numFmtId="0" fontId="0" fillId="0" borderId="56" xfId="0" applyBorder="1" applyAlignment="1">
      <alignment horizontal="center" vertical="center"/>
    </xf>
    <xf numFmtId="0" fontId="27" fillId="0" borderId="188" xfId="0" applyFont="1" applyBorder="1" applyAlignment="1">
      <alignment horizontal="center" vertical="center" wrapText="1"/>
    </xf>
    <xf numFmtId="0" fontId="27" fillId="0" borderId="147" xfId="0" applyFont="1" applyBorder="1" applyAlignment="1">
      <alignment horizontal="center" vertical="center" wrapText="1"/>
    </xf>
    <xf numFmtId="0" fontId="27" fillId="0" borderId="182" xfId="0" applyFont="1" applyBorder="1" applyAlignment="1">
      <alignment horizontal="center" vertical="center" wrapText="1"/>
    </xf>
    <xf numFmtId="0" fontId="27" fillId="0" borderId="183" xfId="0" applyFont="1" applyBorder="1" applyAlignment="1">
      <alignment horizontal="center" vertical="center" wrapText="1"/>
    </xf>
    <xf numFmtId="0" fontId="0" fillId="0" borderId="189" xfId="0" applyBorder="1" applyAlignment="1">
      <alignment vertical="center"/>
    </xf>
    <xf numFmtId="0" fontId="0" fillId="0" borderId="64" xfId="0" applyBorder="1" applyAlignment="1">
      <alignment horizontal="center" vertical="center"/>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28" xfId="0" applyFont="1" applyBorder="1" applyAlignment="1">
      <alignment horizontal="left" vertical="center" wrapText="1"/>
    </xf>
    <xf numFmtId="0" fontId="25" fillId="0" borderId="61" xfId="0" applyFont="1" applyBorder="1" applyAlignment="1">
      <alignment horizontal="left" vertical="center" wrapText="1"/>
    </xf>
    <xf numFmtId="0" fontId="25" fillId="0" borderId="31" xfId="0" applyFont="1" applyBorder="1" applyAlignment="1">
      <alignment horizontal="center" vertical="center"/>
    </xf>
    <xf numFmtId="0" fontId="25" fillId="0" borderId="118" xfId="0" applyFont="1" applyBorder="1" applyAlignment="1">
      <alignment horizontal="center" vertical="center"/>
    </xf>
    <xf numFmtId="0" fontId="25" fillId="0" borderId="61" xfId="0" applyFont="1" applyBorder="1" applyAlignment="1">
      <alignment horizontal="center" vertical="center"/>
    </xf>
    <xf numFmtId="0" fontId="25" fillId="0" borderId="101" xfId="0" applyFont="1" applyBorder="1" applyAlignment="1">
      <alignment horizontal="center" vertical="center"/>
    </xf>
    <xf numFmtId="0" fontId="0" fillId="0" borderId="132" xfId="0" applyBorder="1" applyAlignment="1">
      <alignment horizontal="center" vertical="center"/>
    </xf>
    <xf numFmtId="0" fontId="25" fillId="0" borderId="56" xfId="0" applyFont="1" applyBorder="1" applyAlignment="1">
      <alignment horizontal="left" vertical="center" wrapText="1"/>
    </xf>
    <xf numFmtId="0" fontId="25" fillId="0" borderId="36" xfId="0" applyFont="1" applyBorder="1" applyAlignment="1">
      <alignment horizontal="center" vertical="center"/>
    </xf>
    <xf numFmtId="0" fontId="25" fillId="0" borderId="0" xfId="0" applyFont="1" applyBorder="1" applyAlignment="1">
      <alignment horizontal="center" vertical="center"/>
    </xf>
    <xf numFmtId="0" fontId="25" fillId="0" borderId="56" xfId="0" applyFont="1" applyBorder="1" applyAlignment="1">
      <alignment horizontal="center" vertical="center"/>
    </xf>
    <xf numFmtId="0" fontId="25" fillId="0" borderId="89" xfId="0" applyFont="1" applyBorder="1" applyAlignment="1">
      <alignment horizontal="center" vertical="center"/>
    </xf>
    <xf numFmtId="0" fontId="0" fillId="0" borderId="20" xfId="0" applyBorder="1" applyAlignment="1">
      <alignment horizontal="center" vertical="center"/>
    </xf>
    <xf numFmtId="0" fontId="0" fillId="0" borderId="8" xfId="0" applyBorder="1" applyAlignment="1">
      <alignment horizontal="center" vertical="center"/>
    </xf>
    <xf numFmtId="0" fontId="26" fillId="0" borderId="145" xfId="0" applyFont="1" applyBorder="1" applyAlignment="1">
      <alignment vertical="center"/>
    </xf>
    <xf numFmtId="0" fontId="0" fillId="0" borderId="16" xfId="0" applyBorder="1" applyAlignment="1">
      <alignment horizontal="center" vertical="center"/>
    </xf>
    <xf numFmtId="0" fontId="25" fillId="0" borderId="170" xfId="0" applyFont="1" applyBorder="1" applyAlignment="1">
      <alignment horizontal="center" vertical="center" wrapText="1"/>
    </xf>
    <xf numFmtId="0" fontId="25" fillId="0" borderId="41" xfId="0" applyFont="1" applyBorder="1" applyAlignment="1">
      <alignment horizontal="left" vertical="center" wrapText="1"/>
    </xf>
    <xf numFmtId="0" fontId="25" fillId="0" borderId="42" xfId="0" applyFont="1" applyBorder="1" applyAlignment="1">
      <alignment horizontal="left" vertical="center" wrapText="1"/>
    </xf>
    <xf numFmtId="0" fontId="25" fillId="0" borderId="82" xfId="0" applyFont="1" applyBorder="1" applyAlignment="1">
      <alignment horizontal="left" vertical="center" wrapText="1"/>
    </xf>
    <xf numFmtId="0" fontId="0" fillId="0" borderId="43" xfId="0" applyBorder="1" applyAlignment="1">
      <alignment horizontal="center" vertical="center"/>
    </xf>
    <xf numFmtId="0" fontId="25" fillId="0" borderId="168" xfId="0" applyFont="1" applyBorder="1" applyAlignment="1">
      <alignment horizontal="center" vertical="center" wrapText="1"/>
    </xf>
    <xf numFmtId="0" fontId="25" fillId="0" borderId="169" xfId="0" applyFont="1" applyBorder="1" applyAlignment="1">
      <alignment horizontal="center" vertical="center"/>
    </xf>
    <xf numFmtId="0" fontId="25" fillId="0" borderId="170" xfId="0" applyFont="1" applyBorder="1" applyAlignment="1">
      <alignment horizontal="center" vertical="center"/>
    </xf>
    <xf numFmtId="0" fontId="25" fillId="0" borderId="168" xfId="0" applyFont="1" applyBorder="1" applyAlignment="1">
      <alignment horizontal="center" vertical="center"/>
    </xf>
    <xf numFmtId="0" fontId="25" fillId="0" borderId="172" xfId="0" applyFont="1" applyBorder="1" applyAlignment="1">
      <alignment horizontal="center" vertical="center"/>
    </xf>
    <xf numFmtId="0" fontId="29" fillId="0" borderId="0" xfId="0" applyFont="1" applyBorder="1"/>
    <xf numFmtId="0" fontId="0" fillId="0" borderId="190" xfId="0" applyBorder="1" applyAlignment="1">
      <alignment horizontal="center" vertical="top"/>
    </xf>
    <xf numFmtId="176" fontId="0" fillId="0" borderId="67" xfId="0" applyNumberFormat="1" applyFont="1" applyBorder="1" applyAlignment="1">
      <alignment horizontal="center" vertical="center"/>
    </xf>
    <xf numFmtId="0" fontId="0" fillId="0" borderId="95" xfId="0" applyFont="1" applyBorder="1" applyAlignment="1">
      <alignment horizontal="center" vertical="center" wrapText="1"/>
    </xf>
    <xf numFmtId="0" fontId="0" fillId="0" borderId="20" xfId="0" applyNumberFormat="1" applyFont="1" applyFill="1" applyBorder="1" applyAlignment="1" applyProtection="1">
      <alignment horizontal="center" vertical="center"/>
    </xf>
    <xf numFmtId="0" fontId="0" fillId="0" borderId="28" xfId="0" applyNumberFormat="1" applyFont="1" applyFill="1" applyBorder="1" applyAlignment="1" applyProtection="1">
      <alignment horizontal="center" vertical="center"/>
    </xf>
    <xf numFmtId="0" fontId="0" fillId="0" borderId="63" xfId="0" applyNumberFormat="1" applyFont="1" applyFill="1" applyBorder="1" applyAlignment="1" applyProtection="1">
      <alignment horizontal="center" vertical="center"/>
    </xf>
    <xf numFmtId="176" fontId="0" fillId="0" borderId="28" xfId="0" applyNumberFormat="1" applyFont="1" applyBorder="1" applyAlignment="1">
      <alignment horizontal="center" vertical="center"/>
    </xf>
    <xf numFmtId="0" fontId="0" fillId="0" borderId="27" xfId="0" applyFont="1" applyBorder="1" applyAlignment="1">
      <alignment horizontal="center" vertical="center" wrapText="1"/>
    </xf>
    <xf numFmtId="0" fontId="0" fillId="0" borderId="60" xfId="0" applyFont="1" applyBorder="1" applyAlignment="1">
      <alignment horizontal="center" vertical="center" wrapText="1"/>
    </xf>
    <xf numFmtId="0" fontId="0" fillId="0" borderId="16" xfId="0" applyNumberFormat="1" applyFont="1" applyFill="1" applyBorder="1" applyAlignment="1" applyProtection="1">
      <alignment horizontal="center" vertical="center"/>
    </xf>
    <xf numFmtId="0" fontId="0" fillId="0" borderId="24" xfId="0" applyNumberFormat="1" applyFont="1" applyFill="1" applyBorder="1" applyAlignment="1" applyProtection="1">
      <alignment horizontal="center" vertical="center"/>
    </xf>
    <xf numFmtId="0" fontId="0" fillId="0" borderId="62" xfId="0" applyNumberFormat="1" applyFont="1" applyFill="1" applyBorder="1" applyAlignment="1" applyProtection="1">
      <alignment horizontal="center" vertical="center"/>
    </xf>
    <xf numFmtId="0" fontId="0" fillId="0" borderId="9" xfId="0" applyFont="1" applyBorder="1" applyAlignment="1">
      <alignment horizontal="left" vertical="center"/>
    </xf>
    <xf numFmtId="176" fontId="0" fillId="0" borderId="9" xfId="0" applyNumberFormat="1" applyFont="1" applyBorder="1" applyAlignment="1">
      <alignment horizontal="center" vertical="center"/>
    </xf>
    <xf numFmtId="0" fontId="0" fillId="0" borderId="8" xfId="0" applyNumberFormat="1" applyFont="1" applyFill="1" applyBorder="1" applyAlignment="1" applyProtection="1">
      <alignment horizontal="center" vertical="center"/>
    </xf>
    <xf numFmtId="0" fontId="0" fillId="0" borderId="9" xfId="0" applyNumberFormat="1" applyFont="1" applyFill="1" applyBorder="1" applyAlignment="1" applyProtection="1">
      <alignment horizontal="center" vertical="center"/>
    </xf>
    <xf numFmtId="0" fontId="0" fillId="0" borderId="55" xfId="0" applyNumberFormat="1" applyFont="1" applyFill="1" applyBorder="1" applyAlignment="1" applyProtection="1">
      <alignment horizontal="center" vertical="center"/>
    </xf>
    <xf numFmtId="176" fontId="0" fillId="0" borderId="24" xfId="0" applyNumberFormat="1" applyFont="1" applyBorder="1" applyAlignment="1">
      <alignment horizontal="center" vertical="center"/>
    </xf>
    <xf numFmtId="0" fontId="0" fillId="0" borderId="186" xfId="0" applyNumberFormat="1" applyFont="1" applyFill="1" applyBorder="1" applyAlignment="1" applyProtection="1">
      <alignment horizontal="center" vertical="center"/>
    </xf>
    <xf numFmtId="0" fontId="0" fillId="0" borderId="176" xfId="0" applyNumberFormat="1" applyFont="1" applyFill="1" applyBorder="1" applyAlignment="1" applyProtection="1">
      <alignment horizontal="center" vertical="center"/>
    </xf>
    <xf numFmtId="0" fontId="0" fillId="0" borderId="187" xfId="0" applyNumberFormat="1" applyFont="1" applyFill="1" applyBorder="1" applyAlignment="1" applyProtection="1">
      <alignment horizontal="center" vertical="center"/>
    </xf>
    <xf numFmtId="0" fontId="49" fillId="0" borderId="57" xfId="0" applyFont="1" applyBorder="1" applyAlignment="1">
      <alignment horizontal="left" vertical="center"/>
    </xf>
    <xf numFmtId="0" fontId="25" fillId="0" borderId="191" xfId="10" applyFont="1" applyBorder="1" applyAlignment="1">
      <alignment horizontal="center" vertical="center" wrapText="1"/>
    </xf>
    <xf numFmtId="0" fontId="8" fillId="0" borderId="0" xfId="2" applyFont="1" applyAlignment="1">
      <alignment horizontal="left" vertical="center"/>
    </xf>
    <xf numFmtId="0" fontId="50" fillId="0" borderId="0" xfId="0" applyFont="1" applyAlignment="1">
      <alignment horizontal="distributed" vertical="center"/>
    </xf>
    <xf numFmtId="0" fontId="50" fillId="0" borderId="0" xfId="0" applyFont="1" applyAlignment="1">
      <alignment horizontal="center" vertical="center"/>
    </xf>
    <xf numFmtId="14" fontId="8" fillId="0" borderId="0" xfId="2" applyNumberFormat="1" applyFont="1" applyAlignment="1">
      <alignment horizontal="right" vertical="center"/>
    </xf>
    <xf numFmtId="1" fontId="8" fillId="0" borderId="0" xfId="0" applyNumberFormat="1" applyFont="1" applyAlignment="1">
      <alignment horizontal="distributed" vertical="center"/>
    </xf>
    <xf numFmtId="0" fontId="10" fillId="0" borderId="0" xfId="0" applyFont="1" applyAlignment="1">
      <alignment vertical="center"/>
    </xf>
    <xf numFmtId="0" fontId="2" fillId="0" borderId="0" xfId="5">
      <alignment vertical="center"/>
    </xf>
    <xf numFmtId="0" fontId="2" fillId="0" borderId="59" xfId="5" applyBorder="1" applyAlignment="1">
      <alignment horizontal="center" vertical="center" textRotation="255"/>
    </xf>
    <xf numFmtId="0" fontId="51" fillId="0" borderId="0" xfId="5" applyFont="1" applyAlignment="1">
      <alignment horizontal="center" vertical="center"/>
    </xf>
    <xf numFmtId="0" fontId="52" fillId="0" borderId="0" xfId="5" applyFont="1">
      <alignment vertical="center"/>
    </xf>
    <xf numFmtId="0" fontId="53" fillId="0" borderId="0" xfId="5" applyFont="1" applyAlignment="1">
      <alignment horizontal="center" vertical="center"/>
    </xf>
    <xf numFmtId="0" fontId="7" fillId="0" borderId="0" xfId="6" applyFont="1" applyAlignment="1">
      <alignment horizontal="left" vertical="center"/>
    </xf>
    <xf numFmtId="0" fontId="41" fillId="0" borderId="67" xfId="5" applyFont="1" applyBorder="1" applyAlignment="1">
      <alignment horizontal="center" vertical="center"/>
    </xf>
    <xf numFmtId="0" fontId="41" fillId="0" borderId="156" xfId="5" applyFont="1" applyBorder="1" applyAlignment="1">
      <alignment vertical="center" shrinkToFit="1"/>
    </xf>
    <xf numFmtId="0" fontId="41" fillId="0" borderId="192" xfId="5" applyFont="1" applyBorder="1" applyAlignment="1">
      <alignment vertical="center" shrinkToFit="1"/>
    </xf>
    <xf numFmtId="0" fontId="41" fillId="0" borderId="157" xfId="5" applyFont="1" applyBorder="1" applyAlignment="1">
      <alignment vertical="center" shrinkToFit="1"/>
    </xf>
    <xf numFmtId="0" fontId="41" fillId="0" borderId="0" xfId="5" applyFont="1">
      <alignment vertical="center"/>
    </xf>
    <xf numFmtId="0" fontId="41" fillId="0" borderId="0" xfId="5" applyFont="1" applyAlignment="1">
      <alignment vertical="center" shrinkToFit="1"/>
    </xf>
    <xf numFmtId="0" fontId="52" fillId="0" borderId="0" xfId="5" applyFont="1" applyAlignment="1">
      <alignment horizontal="center" vertical="center"/>
    </xf>
    <xf numFmtId="0" fontId="52" fillId="0" borderId="0" xfId="5" applyFont="1" applyAlignment="1">
      <alignment horizontal="right" vertical="center"/>
    </xf>
    <xf numFmtId="0" fontId="53" fillId="0" borderId="89" xfId="5" applyFont="1" applyBorder="1" applyAlignment="1">
      <alignment horizontal="center" vertical="center"/>
    </xf>
    <xf numFmtId="0" fontId="53" fillId="0" borderId="89" xfId="5" applyFont="1" applyBorder="1" applyAlignment="1">
      <alignment horizontal="left" vertical="center"/>
    </xf>
    <xf numFmtId="0" fontId="54" fillId="0" borderId="67" xfId="7" applyFont="1" applyBorder="1" applyAlignment="1">
      <alignment horizontal="center" vertical="center"/>
    </xf>
    <xf numFmtId="0" fontId="2" fillId="0" borderId="156" xfId="5" applyBorder="1" applyAlignment="1">
      <alignment vertical="center" shrinkToFit="1"/>
    </xf>
    <xf numFmtId="0" fontId="2" fillId="0" borderId="192" xfId="5" applyBorder="1" applyAlignment="1">
      <alignment vertical="center" shrinkToFit="1"/>
    </xf>
    <xf numFmtId="0" fontId="2" fillId="0" borderId="157" xfId="5" applyBorder="1" applyAlignment="1">
      <alignment vertical="center" shrinkToFit="1"/>
    </xf>
    <xf numFmtId="0" fontId="2" fillId="0" borderId="0" xfId="5" applyAlignment="1">
      <alignment vertical="center" shrinkToFit="1"/>
    </xf>
    <xf numFmtId="0" fontId="54" fillId="0" borderId="0" xfId="7" applyFont="1" applyAlignment="1">
      <alignment horizontal="center" vertical="center"/>
    </xf>
    <xf numFmtId="0" fontId="51" fillId="0" borderId="0" xfId="6" applyFont="1" applyAlignment="1">
      <alignment horizontal="left" vertical="center"/>
    </xf>
    <xf numFmtId="0" fontId="55" fillId="0" borderId="0" xfId="6" applyFont="1" applyAlignment="1">
      <alignment horizontal="center" vertical="center"/>
    </xf>
    <xf numFmtId="0" fontId="2" fillId="0" borderId="67" xfId="6" applyBorder="1" applyAlignment="1">
      <alignment horizontal="center" vertical="center"/>
    </xf>
    <xf numFmtId="0" fontId="7" fillId="0" borderId="156" xfId="6" applyFont="1" applyBorder="1" applyAlignment="1">
      <alignment vertical="center" shrinkToFit="1"/>
    </xf>
    <xf numFmtId="0" fontId="7" fillId="0" borderId="192" xfId="6" applyFont="1" applyBorder="1" applyAlignment="1">
      <alignment horizontal="center" vertical="center" shrinkToFit="1"/>
    </xf>
    <xf numFmtId="0" fontId="2" fillId="0" borderId="153" xfId="6" applyBorder="1" applyAlignment="1">
      <alignment vertical="center" shrinkToFit="1"/>
    </xf>
    <xf numFmtId="0" fontId="56" fillId="0" borderId="0" xfId="6" applyFont="1" applyAlignment="1">
      <alignment horizontal="left" vertical="center" shrinkToFit="1"/>
    </xf>
    <xf numFmtId="0" fontId="57" fillId="0" borderId="89" xfId="6" applyFont="1" applyBorder="1" applyAlignment="1">
      <alignment horizontal="left" vertical="center" shrinkToFit="1"/>
    </xf>
    <xf numFmtId="0" fontId="57" fillId="0" borderId="0" xfId="6" applyFont="1" applyAlignment="1">
      <alignment horizontal="center" vertical="center" shrinkToFit="1"/>
    </xf>
    <xf numFmtId="0" fontId="56" fillId="0" borderId="0" xfId="6" applyFont="1" applyAlignment="1">
      <alignment horizontal="center" vertical="center" shrinkToFit="1"/>
    </xf>
    <xf numFmtId="0" fontId="53" fillId="0" borderId="0" xfId="6" applyFont="1">
      <alignment vertical="center"/>
    </xf>
    <xf numFmtId="0" fontId="57" fillId="0" borderId="89" xfId="6" applyFont="1" applyBorder="1" applyAlignment="1">
      <alignment horizontal="left" vertical="center"/>
    </xf>
    <xf numFmtId="0" fontId="57" fillId="0" borderId="0" xfId="6" applyFont="1" applyAlignment="1">
      <alignment horizontal="center" vertical="center"/>
    </xf>
    <xf numFmtId="0" fontId="58" fillId="0" borderId="89" xfId="6" applyFont="1" applyBorder="1" applyAlignment="1">
      <alignment horizontal="center" vertical="center"/>
    </xf>
    <xf numFmtId="0" fontId="7" fillId="0" borderId="0" xfId="6" applyFont="1" applyAlignment="1">
      <alignment horizontal="center" vertical="center"/>
    </xf>
    <xf numFmtId="0" fontId="59" fillId="0" borderId="0" xfId="8" applyFont="1" applyAlignment="1">
      <alignment horizontal="justify"/>
    </xf>
    <xf numFmtId="0" fontId="60" fillId="0" borderId="0" xfId="8" applyFont="1" applyBorder="1" applyAlignment="1">
      <alignment horizontal="center" vertical="center"/>
    </xf>
    <xf numFmtId="0" fontId="61" fillId="0" borderId="0" xfId="8" applyFont="1" applyBorder="1" applyAlignment="1">
      <alignment vertical="center"/>
    </xf>
    <xf numFmtId="0" fontId="2" fillId="0" borderId="131" xfId="8" applyFont="1" applyBorder="1" applyAlignment="1">
      <alignment horizontal="center" vertical="center" wrapText="1"/>
    </xf>
    <xf numFmtId="0" fontId="62" fillId="0" borderId="0" xfId="8" applyFont="1" applyBorder="1" applyAlignment="1">
      <alignment horizontal="left"/>
    </xf>
    <xf numFmtId="0" fontId="62" fillId="0" borderId="0" xfId="8" applyFont="1" applyBorder="1" applyAlignment="1">
      <alignment horizontal="left" vertical="center"/>
    </xf>
    <xf numFmtId="0" fontId="34" fillId="0" borderId="193" xfId="5" applyFont="1" applyBorder="1" applyAlignment="1">
      <alignment vertical="center" wrapText="1"/>
    </xf>
    <xf numFmtId="0" fontId="2" fillId="0" borderId="194" xfId="5" applyBorder="1">
      <alignment vertical="center"/>
    </xf>
    <xf numFmtId="0" fontId="2" fillId="0" borderId="195" xfId="5" applyBorder="1">
      <alignment vertical="center"/>
    </xf>
    <xf numFmtId="0" fontId="41" fillId="0" borderId="196" xfId="8" applyFont="1" applyBorder="1" applyAlignment="1">
      <alignment horizontal="center" vertical="center" wrapText="1"/>
    </xf>
    <xf numFmtId="0" fontId="41" fillId="0" borderId="197" xfId="8" applyFont="1" applyBorder="1" applyAlignment="1">
      <alignment horizontal="center" vertical="center" wrapText="1"/>
    </xf>
    <xf numFmtId="0" fontId="63" fillId="0" borderId="198" xfId="8" applyFont="1" applyBorder="1" applyAlignment="1">
      <alignment horizontal="center" vertical="center" wrapText="1"/>
    </xf>
    <xf numFmtId="0" fontId="59" fillId="0" borderId="199" xfId="8" applyFont="1" applyBorder="1" applyAlignment="1">
      <alignment horizontal="center" vertical="center" wrapText="1"/>
    </xf>
    <xf numFmtId="0" fontId="59" fillId="0" borderId="197" xfId="8" applyFont="1" applyBorder="1" applyAlignment="1">
      <alignment horizontal="center" vertical="center" wrapText="1"/>
    </xf>
    <xf numFmtId="0" fontId="64" fillId="0" borderId="200" xfId="9" applyFont="1" applyBorder="1" applyAlignment="1">
      <alignment horizontal="center" vertical="center" wrapText="1"/>
    </xf>
    <xf numFmtId="0" fontId="64" fillId="0" borderId="199" xfId="9" applyFont="1" applyBorder="1" applyAlignment="1">
      <alignment horizontal="center" vertical="center" wrapText="1"/>
    </xf>
    <xf numFmtId="0" fontId="64" fillId="0" borderId="197" xfId="9" applyFont="1" applyBorder="1" applyAlignment="1">
      <alignment horizontal="center" vertical="center" wrapText="1"/>
    </xf>
    <xf numFmtId="0" fontId="54" fillId="0" borderId="200" xfId="9" applyFont="1" applyBorder="1" applyAlignment="1">
      <alignment horizontal="center" vertical="center" wrapText="1"/>
    </xf>
    <xf numFmtId="0" fontId="54" fillId="0" borderId="199" xfId="9" applyFont="1" applyBorder="1" applyAlignment="1">
      <alignment horizontal="center" vertical="center" wrapText="1"/>
    </xf>
    <xf numFmtId="0" fontId="54" fillId="0" borderId="197" xfId="9" applyFont="1" applyBorder="1" applyAlignment="1">
      <alignment horizontal="center" vertical="center" wrapText="1"/>
    </xf>
    <xf numFmtId="0" fontId="54" fillId="0" borderId="201" xfId="9" applyFont="1" applyBorder="1" applyAlignment="1">
      <alignment horizontal="center" vertical="center" wrapText="1"/>
    </xf>
    <xf numFmtId="0" fontId="61" fillId="0" borderId="0" xfId="8" applyFont="1" applyBorder="1"/>
    <xf numFmtId="0" fontId="5" fillId="0" borderId="202" xfId="8" applyFont="1" applyBorder="1" applyAlignment="1">
      <alignment horizontal="center" vertical="center" wrapText="1"/>
    </xf>
    <xf numFmtId="0" fontId="2" fillId="0" borderId="203" xfId="5" applyBorder="1">
      <alignment vertical="center"/>
    </xf>
    <xf numFmtId="0" fontId="2" fillId="0" borderId="0" xfId="5" applyBorder="1">
      <alignment vertical="center"/>
    </xf>
    <xf numFmtId="0" fontId="2" fillId="0" borderId="204" xfId="5" applyBorder="1">
      <alignment vertical="center"/>
    </xf>
    <xf numFmtId="0" fontId="41" fillId="0" borderId="205" xfId="8" applyFont="1" applyBorder="1" applyAlignment="1">
      <alignment horizontal="center" vertical="center" wrapText="1"/>
    </xf>
    <xf numFmtId="0" fontId="41" fillId="0" borderId="206" xfId="8" applyFont="1" applyBorder="1" applyAlignment="1">
      <alignment horizontal="center" vertical="center" wrapText="1"/>
    </xf>
    <xf numFmtId="0" fontId="65" fillId="0" borderId="207" xfId="8" applyFont="1" applyBorder="1" applyAlignment="1">
      <alignment horizontal="left" vertical="center"/>
    </xf>
    <xf numFmtId="0" fontId="66" fillId="0" borderId="208" xfId="8" applyFont="1" applyBorder="1" applyAlignment="1">
      <alignment horizontal="left" vertical="center" wrapText="1"/>
    </xf>
    <xf numFmtId="0" fontId="67" fillId="0" borderId="209" xfId="8" applyFont="1" applyBorder="1" applyAlignment="1">
      <alignment horizontal="left" vertical="center" wrapText="1"/>
    </xf>
    <xf numFmtId="0" fontId="66" fillId="0" borderId="210" xfId="8" applyFont="1" applyBorder="1" applyAlignment="1">
      <alignment horizontal="left" vertical="center" wrapText="1"/>
    </xf>
    <xf numFmtId="0" fontId="67" fillId="0" borderId="208" xfId="8" applyFont="1" applyBorder="1" applyAlignment="1">
      <alignment horizontal="left" vertical="center" wrapText="1"/>
    </xf>
    <xf numFmtId="0" fontId="67" fillId="0" borderId="210" xfId="8" applyFont="1" applyBorder="1" applyAlignment="1">
      <alignment horizontal="left" vertical="center" wrapText="1"/>
    </xf>
    <xf numFmtId="0" fontId="67" fillId="0" borderId="211" xfId="8" applyFont="1" applyBorder="1" applyAlignment="1">
      <alignment horizontal="left" vertical="center" wrapText="1"/>
    </xf>
    <xf numFmtId="0" fontId="67" fillId="0" borderId="212" xfId="8" applyFont="1" applyBorder="1" applyAlignment="1">
      <alignment horizontal="left" vertical="center" wrapText="1"/>
    </xf>
    <xf numFmtId="0" fontId="67" fillId="0" borderId="213" xfId="8" applyFont="1" applyBorder="1" applyAlignment="1">
      <alignment horizontal="left" vertical="center" wrapText="1"/>
    </xf>
    <xf numFmtId="0" fontId="67" fillId="0" borderId="214" xfId="8" applyFont="1" applyBorder="1" applyAlignment="1">
      <alignment horizontal="left" vertical="center" wrapText="1"/>
    </xf>
    <xf numFmtId="0" fontId="68" fillId="0" borderId="15" xfId="8" applyFont="1" applyBorder="1" applyAlignment="1">
      <alignment horizontal="center"/>
    </xf>
    <xf numFmtId="0" fontId="5" fillId="0" borderId="132" xfId="8" applyFont="1" applyBorder="1" applyAlignment="1">
      <alignment horizontal="center" vertical="center" wrapText="1"/>
    </xf>
    <xf numFmtId="0" fontId="69" fillId="0" borderId="0" xfId="8" applyFont="1" applyAlignment="1">
      <alignment horizontal="left" vertical="center"/>
    </xf>
    <xf numFmtId="0" fontId="70" fillId="0" borderId="212" xfId="8" applyFont="1" applyBorder="1" applyAlignment="1">
      <alignment horizontal="left" vertical="center" wrapText="1"/>
    </xf>
    <xf numFmtId="0" fontId="70" fillId="0" borderId="210" xfId="8" applyFont="1" applyBorder="1" applyAlignment="1">
      <alignment horizontal="left" vertical="center" wrapText="1"/>
    </xf>
    <xf numFmtId="0" fontId="67" fillId="0" borderId="215" xfId="8" applyFont="1" applyBorder="1" applyAlignment="1">
      <alignment horizontal="left" vertical="center" wrapText="1"/>
    </xf>
    <xf numFmtId="0" fontId="67" fillId="0" borderId="216" xfId="8" applyFont="1" applyBorder="1" applyAlignment="1">
      <alignment horizontal="left" vertical="center" wrapText="1"/>
    </xf>
    <xf numFmtId="0" fontId="68" fillId="0" borderId="0" xfId="8" applyFont="1" applyBorder="1" applyAlignment="1">
      <alignment horizontal="center"/>
    </xf>
    <xf numFmtId="0" fontId="41" fillId="0" borderId="217" xfId="8" applyFont="1" applyBorder="1" applyAlignment="1">
      <alignment horizontal="center" vertical="center" wrapText="1"/>
    </xf>
    <xf numFmtId="0" fontId="41" fillId="0" borderId="218" xfId="8" applyFont="1" applyBorder="1" applyAlignment="1">
      <alignment horizontal="center" vertical="center" wrapText="1"/>
    </xf>
    <xf numFmtId="0" fontId="69" fillId="0" borderId="219" xfId="8" applyFont="1" applyBorder="1" applyAlignment="1">
      <alignment horizontal="left" vertical="center"/>
    </xf>
    <xf numFmtId="0" fontId="67" fillId="0" borderId="220" xfId="8" applyFont="1" applyBorder="1" applyAlignment="1">
      <alignment horizontal="left" vertical="center" wrapText="1"/>
    </xf>
    <xf numFmtId="0" fontId="70" fillId="0" borderId="221" xfId="9" applyFont="1" applyBorder="1" applyAlignment="1">
      <alignment horizontal="left" vertical="center" wrapText="1"/>
    </xf>
    <xf numFmtId="0" fontId="71" fillId="0" borderId="212" xfId="9" applyFont="1" applyBorder="1" applyAlignment="1">
      <alignment horizontal="left" vertical="center" wrapText="1"/>
    </xf>
    <xf numFmtId="0" fontId="71" fillId="0" borderId="220" xfId="9" applyFont="1" applyBorder="1" applyAlignment="1">
      <alignment horizontal="left" vertical="center" wrapText="1"/>
    </xf>
    <xf numFmtId="0" fontId="71" fillId="0" borderId="221" xfId="9" applyFont="1" applyBorder="1" applyAlignment="1">
      <alignment horizontal="left" vertical="center" wrapText="1"/>
    </xf>
    <xf numFmtId="0" fontId="5" fillId="0" borderId="145" xfId="8" applyFont="1" applyBorder="1" applyAlignment="1">
      <alignment horizontal="center" vertical="center" wrapText="1"/>
    </xf>
    <xf numFmtId="0" fontId="41" fillId="0" borderId="15" xfId="8" applyFont="1" applyBorder="1" applyAlignment="1">
      <alignment horizontal="center" vertical="center" wrapText="1"/>
    </xf>
    <xf numFmtId="0" fontId="41" fillId="0" borderId="0" xfId="10" applyFont="1" applyBorder="1" applyAlignment="1">
      <alignment horizontal="center" vertical="center" wrapText="1"/>
    </xf>
    <xf numFmtId="0" fontId="69" fillId="0" borderId="222" xfId="8" applyFont="1" applyBorder="1" applyAlignment="1">
      <alignment horizontal="left" vertical="center"/>
    </xf>
    <xf numFmtId="0" fontId="70" fillId="0" borderId="33" xfId="8" applyFont="1" applyBorder="1" applyAlignment="1">
      <alignment horizontal="left" vertical="center" wrapText="1"/>
    </xf>
    <xf numFmtId="0" fontId="67" fillId="0" borderId="223" xfId="8" applyFont="1" applyBorder="1" applyAlignment="1">
      <alignment horizontal="left" vertical="center" wrapText="1"/>
    </xf>
    <xf numFmtId="0" fontId="70" fillId="0" borderId="32" xfId="9" applyFont="1" applyBorder="1" applyAlignment="1">
      <alignment horizontal="left" vertical="center" wrapText="1"/>
    </xf>
    <xf numFmtId="0" fontId="71" fillId="0" borderId="33" xfId="9" applyFont="1" applyBorder="1" applyAlignment="1">
      <alignment horizontal="left" vertical="center" wrapText="1"/>
    </xf>
    <xf numFmtId="0" fontId="71" fillId="0" borderId="223" xfId="9" applyFont="1" applyBorder="1" applyAlignment="1">
      <alignment horizontal="left" vertical="center" wrapText="1"/>
    </xf>
    <xf numFmtId="0" fontId="71" fillId="0" borderId="32" xfId="9" applyFont="1" applyBorder="1" applyAlignment="1">
      <alignment horizontal="left" vertical="center" wrapText="1"/>
    </xf>
    <xf numFmtId="0" fontId="2" fillId="0" borderId="145" xfId="8" applyFont="1" applyBorder="1" applyAlignment="1">
      <alignment horizontal="center" vertical="center" wrapText="1"/>
    </xf>
    <xf numFmtId="0" fontId="69" fillId="0" borderId="224" xfId="8" applyFont="1" applyBorder="1" applyAlignment="1">
      <alignment horizontal="left" vertical="center"/>
    </xf>
    <xf numFmtId="0" fontId="70" fillId="0" borderId="225" xfId="8" applyFont="1" applyBorder="1" applyAlignment="1">
      <alignment horizontal="left" vertical="center" wrapText="1"/>
    </xf>
    <xf numFmtId="0" fontId="67" fillId="0" borderId="226" xfId="8" applyFont="1" applyBorder="1" applyAlignment="1">
      <alignment horizontal="left" vertical="center" wrapText="1"/>
    </xf>
    <xf numFmtId="0" fontId="70" fillId="0" borderId="227" xfId="9" applyFont="1" applyBorder="1" applyAlignment="1">
      <alignment horizontal="left" vertical="center" wrapText="1"/>
    </xf>
    <xf numFmtId="0" fontId="71" fillId="0" borderId="225" xfId="9" applyFont="1" applyBorder="1" applyAlignment="1">
      <alignment horizontal="left" vertical="center" wrapText="1"/>
    </xf>
    <xf numFmtId="0" fontId="71" fillId="0" borderId="226" xfId="9" applyFont="1" applyBorder="1" applyAlignment="1">
      <alignment horizontal="left" vertical="center" wrapText="1"/>
    </xf>
    <xf numFmtId="0" fontId="71" fillId="0" borderId="227" xfId="9" applyFont="1" applyBorder="1" applyAlignment="1">
      <alignment horizontal="left" vertical="center" wrapText="1"/>
    </xf>
    <xf numFmtId="0" fontId="61" fillId="0" borderId="0" xfId="8" applyFont="1" applyBorder="1" applyAlignment="1">
      <alignment horizontal="right" vertical="center"/>
    </xf>
    <xf numFmtId="183" fontId="5" fillId="0" borderId="131" xfId="8" applyNumberFormat="1" applyFont="1" applyBorder="1" applyAlignment="1">
      <alignment horizontal="center" vertical="center" wrapText="1"/>
    </xf>
    <xf numFmtId="0" fontId="41" fillId="0" borderId="217" xfId="8" applyFont="1" applyBorder="1" applyAlignment="1">
      <alignment horizontal="center" vertical="center"/>
    </xf>
    <xf numFmtId="0" fontId="41" fillId="0" borderId="228" xfId="8" applyFont="1" applyBorder="1" applyAlignment="1">
      <alignment horizontal="center" vertical="center"/>
    </xf>
    <xf numFmtId="0" fontId="69" fillId="0" borderId="229" xfId="6" applyFont="1" applyBorder="1" applyAlignment="1">
      <alignment horizontal="left" vertical="center" wrapText="1"/>
    </xf>
    <xf numFmtId="0" fontId="69" fillId="0" borderId="230" xfId="6" applyFont="1" applyBorder="1" applyAlignment="1">
      <alignment horizontal="left" vertical="center"/>
    </xf>
    <xf numFmtId="0" fontId="67" fillId="0" borderId="230" xfId="6" applyFont="1" applyBorder="1" applyAlignment="1">
      <alignment horizontal="left" vertical="center"/>
    </xf>
    <xf numFmtId="0" fontId="67" fillId="0" borderId="218" xfId="6" applyFont="1" applyBorder="1" applyAlignment="1">
      <alignment horizontal="left" vertical="center"/>
    </xf>
    <xf numFmtId="0" fontId="67" fillId="0" borderId="231" xfId="6" applyFont="1" applyBorder="1" applyAlignment="1">
      <alignment horizontal="left" vertical="center"/>
    </xf>
    <xf numFmtId="183" fontId="5" fillId="0" borderId="132" xfId="8" applyNumberFormat="1" applyFont="1" applyBorder="1" applyAlignment="1">
      <alignment horizontal="center" vertical="center" wrapText="1"/>
    </xf>
    <xf numFmtId="0" fontId="41" fillId="0" borderId="15" xfId="8" applyFont="1" applyBorder="1" applyAlignment="1">
      <alignment horizontal="center" vertical="center"/>
    </xf>
    <xf numFmtId="0" fontId="41" fillId="0" borderId="232" xfId="8" applyFont="1" applyBorder="1" applyAlignment="1">
      <alignment horizontal="center" vertical="center"/>
    </xf>
    <xf numFmtId="0" fontId="69" fillId="0" borderId="233" xfId="6" applyFont="1" applyBorder="1" applyAlignment="1">
      <alignment horizontal="left" vertical="center"/>
    </xf>
    <xf numFmtId="0" fontId="69" fillId="0" borderId="234" xfId="6" applyFont="1" applyBorder="1" applyAlignment="1">
      <alignment horizontal="left" vertical="center"/>
    </xf>
    <xf numFmtId="0" fontId="67" fillId="0" borderId="234" xfId="6" applyFont="1" applyBorder="1" applyAlignment="1">
      <alignment horizontal="left" vertical="center"/>
    </xf>
    <xf numFmtId="0" fontId="67" fillId="0" borderId="0" xfId="3" applyFont="1" applyBorder="1" applyAlignment="1">
      <alignment horizontal="left" vertical="center"/>
    </xf>
    <xf numFmtId="0" fontId="67" fillId="0" borderId="57" xfId="6" applyFont="1" applyBorder="1" applyAlignment="1">
      <alignment horizontal="left" vertical="center"/>
    </xf>
    <xf numFmtId="183" fontId="5" fillId="0" borderId="145" xfId="8" applyNumberFormat="1" applyFont="1" applyBorder="1" applyAlignment="1">
      <alignment horizontal="center" vertical="center" wrapText="1"/>
    </xf>
    <xf numFmtId="0" fontId="72" fillId="0" borderId="0" xfId="8" applyFont="1" applyAlignment="1">
      <alignment horizontal="right"/>
    </xf>
    <xf numFmtId="0" fontId="2" fillId="0" borderId="235" xfId="5" applyBorder="1">
      <alignment vertical="center"/>
    </xf>
    <xf numFmtId="0" fontId="2" fillId="0" borderId="236" xfId="5" applyBorder="1">
      <alignment vertical="center"/>
    </xf>
    <xf numFmtId="0" fontId="2" fillId="0" borderId="237" xfId="5" applyBorder="1">
      <alignment vertical="center"/>
    </xf>
    <xf numFmtId="0" fontId="41" fillId="0" borderId="124" xfId="8" applyFont="1" applyBorder="1" applyAlignment="1">
      <alignment horizontal="center" vertical="center"/>
    </xf>
    <xf numFmtId="0" fontId="41" fillId="0" borderId="238" xfId="8" applyFont="1" applyBorder="1" applyAlignment="1">
      <alignment horizontal="center" vertical="center"/>
    </xf>
    <xf numFmtId="0" fontId="69" fillId="0" borderId="239" xfId="6" applyFont="1" applyBorder="1" applyAlignment="1">
      <alignment horizontal="left" vertical="center"/>
    </xf>
    <xf numFmtId="0" fontId="69" fillId="0" borderId="240" xfId="6" applyFont="1" applyBorder="1" applyAlignment="1">
      <alignment horizontal="left" vertical="center"/>
    </xf>
    <xf numFmtId="0" fontId="67" fillId="0" borderId="240" xfId="6" applyFont="1" applyBorder="1" applyAlignment="1">
      <alignment horizontal="left" vertical="center"/>
    </xf>
    <xf numFmtId="0" fontId="67" fillId="0" borderId="7" xfId="6" applyFont="1" applyBorder="1" applyAlignment="1">
      <alignment horizontal="left" vertical="center"/>
    </xf>
    <xf numFmtId="0" fontId="67" fillId="0" borderId="117" xfId="6" applyFont="1" applyBorder="1" applyAlignment="1">
      <alignment horizontal="left" vertical="center"/>
    </xf>
    <xf numFmtId="0" fontId="60" fillId="0" borderId="0" xfId="8" applyFont="1" applyBorder="1" applyAlignment="1">
      <alignment vertical="center"/>
    </xf>
    <xf numFmtId="0" fontId="2" fillId="0" borderId="193" xfId="5" applyBorder="1">
      <alignment vertical="center"/>
    </xf>
    <xf numFmtId="0" fontId="65" fillId="0" borderId="219" xfId="8" applyFont="1" applyBorder="1" applyAlignment="1">
      <alignment horizontal="left" vertical="center"/>
    </xf>
    <xf numFmtId="0" fontId="65" fillId="0" borderId="222" xfId="8" applyFont="1" applyBorder="1" applyAlignment="1">
      <alignment horizontal="left" vertical="center"/>
    </xf>
    <xf numFmtId="0" fontId="65" fillId="0" borderId="224" xfId="8" applyFont="1" applyBorder="1" applyAlignment="1">
      <alignment horizontal="left" vertical="center"/>
    </xf>
    <xf numFmtId="0" fontId="2" fillId="0" borderId="0" xfId="4" applyAlignment="1">
      <alignment horizontal="left" vertical="center"/>
    </xf>
    <xf numFmtId="0" fontId="2" fillId="0" borderId="0" xfId="4" applyAlignment="1">
      <alignment horizontal="right" vertical="center"/>
    </xf>
    <xf numFmtId="0" fontId="73" fillId="0" borderId="0" xfId="4" applyFont="1" applyAlignment="1">
      <alignment horizontal="center" vertical="center"/>
    </xf>
    <xf numFmtId="0" fontId="2" fillId="0" borderId="67" xfId="4" applyBorder="1" applyAlignment="1">
      <alignment horizontal="center" vertical="center" wrapText="1"/>
    </xf>
    <xf numFmtId="0" fontId="2" fillId="0" borderId="0" xfId="4" applyAlignment="1">
      <alignment horizontal="center" vertical="center" wrapText="1"/>
    </xf>
    <xf numFmtId="0" fontId="0" fillId="0" borderId="28" xfId="4" applyFont="1" applyBorder="1" applyAlignment="1">
      <alignment horizontal="left" vertical="center"/>
    </xf>
    <xf numFmtId="0" fontId="7" fillId="0" borderId="28" xfId="4" applyFont="1" applyBorder="1" applyAlignment="1">
      <alignment horizontal="center" vertical="center"/>
    </xf>
    <xf numFmtId="0" fontId="2" fillId="0" borderId="28" xfId="4" applyBorder="1" applyAlignment="1">
      <alignment horizontal="center" vertical="center"/>
    </xf>
    <xf numFmtId="0" fontId="29" fillId="0" borderId="28" xfId="4" applyFont="1" applyBorder="1" applyAlignment="1">
      <alignment horizontal="left" vertical="center"/>
    </xf>
    <xf numFmtId="0" fontId="2" fillId="4" borderId="28" xfId="4" applyFill="1" applyBorder="1" applyAlignment="1">
      <alignment horizontal="center" vertical="center"/>
    </xf>
    <xf numFmtId="0" fontId="2" fillId="0" borderId="0" xfId="4" applyAlignment="1">
      <alignment horizontal="center" vertical="center"/>
    </xf>
    <xf numFmtId="0" fontId="2" fillId="4" borderId="67" xfId="4" applyFill="1" applyBorder="1" applyAlignment="1">
      <alignment horizontal="center" vertical="center"/>
    </xf>
    <xf numFmtId="0" fontId="67" fillId="4" borderId="67" xfId="4" applyFont="1" applyFill="1" applyBorder="1" applyAlignment="1">
      <alignment horizontal="center" vertical="center"/>
    </xf>
    <xf numFmtId="0" fontId="7" fillId="0" borderId="9" xfId="4" applyFont="1" applyBorder="1" applyAlignment="1">
      <alignment horizontal="center" vertical="center"/>
    </xf>
    <xf numFmtId="0" fontId="2" fillId="0" borderId="9" xfId="4" applyBorder="1" applyAlignment="1">
      <alignment horizontal="center" vertical="center"/>
    </xf>
    <xf numFmtId="0" fontId="29" fillId="0" borderId="9" xfId="4" applyFont="1" applyBorder="1" applyAlignment="1">
      <alignment horizontal="left" vertical="center"/>
    </xf>
    <xf numFmtId="0" fontId="2" fillId="4" borderId="9" xfId="4" applyFill="1" applyBorder="1" applyAlignment="1">
      <alignment horizontal="center" vertical="center"/>
    </xf>
    <xf numFmtId="0" fontId="2" fillId="0" borderId="9" xfId="4" applyBorder="1">
      <alignment vertical="center"/>
    </xf>
    <xf numFmtId="0" fontId="2" fillId="4" borderId="9" xfId="4" applyFill="1" applyBorder="1">
      <alignment vertical="center"/>
    </xf>
    <xf numFmtId="0" fontId="2" fillId="0" borderId="28" xfId="4" applyBorder="1" applyAlignment="1">
      <alignment vertical="top"/>
    </xf>
    <xf numFmtId="0" fontId="0" fillId="0" borderId="24" xfId="4" applyFont="1" applyBorder="1" applyAlignment="1">
      <alignment horizontal="left" vertical="center"/>
    </xf>
    <xf numFmtId="0" fontId="2" fillId="0" borderId="24" xfId="4" applyBorder="1">
      <alignment vertical="center"/>
    </xf>
    <xf numFmtId="0" fontId="29" fillId="0" borderId="24" xfId="4" applyFont="1" applyBorder="1" applyAlignment="1">
      <alignment horizontal="left" vertical="center"/>
    </xf>
    <xf numFmtId="0" fontId="2" fillId="4" borderId="24" xfId="4" applyFill="1" applyBorder="1">
      <alignment vertical="center"/>
    </xf>
    <xf numFmtId="0" fontId="2" fillId="0" borderId="241" xfId="4" applyBorder="1" applyAlignment="1">
      <alignment horizontal="left" vertical="center"/>
    </xf>
    <xf numFmtId="0" fontId="2" fillId="0" borderId="118" xfId="4" applyBorder="1" applyAlignment="1">
      <alignment horizontal="center" vertical="center"/>
    </xf>
    <xf numFmtId="0" fontId="2" fillId="0" borderId="118" xfId="4" applyBorder="1" applyAlignment="1">
      <alignment horizontal="left" vertical="center"/>
    </xf>
    <xf numFmtId="0" fontId="2" fillId="4" borderId="241" xfId="4" applyFill="1" applyBorder="1" applyAlignment="1">
      <alignment horizontal="center" vertical="center"/>
    </xf>
    <xf numFmtId="0" fontId="2" fillId="4" borderId="242" xfId="4" applyFill="1" applyBorder="1" applyAlignment="1">
      <alignment horizontal="left" vertical="center"/>
    </xf>
    <xf numFmtId="0" fontId="2" fillId="0" borderId="242" xfId="4" applyBorder="1" applyAlignment="1">
      <alignment horizontal="center" vertical="center"/>
    </xf>
    <xf numFmtId="0" fontId="2" fillId="0" borderId="243" xfId="4" applyBorder="1" applyAlignment="1">
      <alignment horizontal="left" vertical="center"/>
    </xf>
    <xf numFmtId="0" fontId="2" fillId="4" borderId="243" xfId="4" applyFill="1" applyBorder="1" applyAlignment="1">
      <alignment horizontal="center" vertical="center"/>
    </xf>
    <xf numFmtId="0" fontId="2" fillId="4" borderId="244" xfId="4" applyFill="1" applyBorder="1" applyAlignment="1">
      <alignment horizontal="left" vertical="center"/>
    </xf>
    <xf numFmtId="0" fontId="2" fillId="0" borderId="244" xfId="4" applyBorder="1" applyAlignment="1">
      <alignment horizontal="center" vertical="center"/>
    </xf>
    <xf numFmtId="0" fontId="2" fillId="0" borderId="245" xfId="4" applyBorder="1" applyAlignment="1">
      <alignment horizontal="left" vertical="center"/>
    </xf>
    <xf numFmtId="0" fontId="2" fillId="0" borderId="59" xfId="4" applyBorder="1" applyAlignment="1">
      <alignment horizontal="center" vertical="center"/>
    </xf>
    <xf numFmtId="0" fontId="2" fillId="0" borderId="59" xfId="4" applyBorder="1" applyAlignment="1">
      <alignment horizontal="left" vertical="center"/>
    </xf>
    <xf numFmtId="0" fontId="2" fillId="4" borderId="245" xfId="4" applyFill="1" applyBorder="1" applyAlignment="1">
      <alignment horizontal="center" vertical="center"/>
    </xf>
    <xf numFmtId="0" fontId="2" fillId="4" borderId="246" xfId="4" applyFill="1" applyBorder="1" applyAlignment="1">
      <alignment horizontal="left" vertical="center"/>
    </xf>
    <xf numFmtId="0" fontId="2" fillId="0" borderId="246" xfId="4" applyBorder="1" applyAlignment="1">
      <alignment horizontal="center" vertical="center"/>
    </xf>
    <xf numFmtId="0" fontId="0" fillId="0" borderId="0" xfId="4" applyFont="1" applyAlignment="1">
      <alignment horizontal="left" vertical="center"/>
    </xf>
    <xf numFmtId="0" fontId="2" fillId="0" borderId="0" xfId="0" applyFont="1" applyAlignment="1">
      <alignment vertical="center"/>
    </xf>
    <xf numFmtId="0" fontId="67" fillId="0" borderId="0" xfId="4" applyFont="1">
      <alignment vertical="center"/>
    </xf>
    <xf numFmtId="0" fontId="2" fillId="0" borderId="9" xfId="4" applyBorder="1" applyAlignment="1"/>
    <xf numFmtId="0" fontId="74" fillId="0" borderId="9" xfId="4" applyFont="1" applyBorder="1" applyAlignment="1">
      <alignment horizontal="left" vertical="center"/>
    </xf>
    <xf numFmtId="0" fontId="74" fillId="0" borderId="24" xfId="4" applyFont="1" applyBorder="1" applyAlignment="1">
      <alignment horizontal="left" vertical="center"/>
    </xf>
    <xf numFmtId="0" fontId="75" fillId="0" borderId="0" xfId="4" applyFont="1">
      <alignment vertical="center"/>
    </xf>
    <xf numFmtId="0" fontId="67" fillId="0" borderId="67" xfId="5" applyFont="1" applyBorder="1" applyAlignment="1">
      <alignment horizontal="center" vertical="center"/>
    </xf>
    <xf numFmtId="0" fontId="76" fillId="0" borderId="0" xfId="0" applyFont="1" applyAlignment="1">
      <alignment vertical="center"/>
    </xf>
    <xf numFmtId="0" fontId="77" fillId="0" borderId="0" xfId="0" applyFont="1" applyAlignment="1">
      <alignment vertical="center"/>
    </xf>
    <xf numFmtId="0" fontId="78" fillId="0" borderId="247" xfId="0" applyFont="1" applyBorder="1" applyAlignment="1">
      <alignment vertical="center"/>
    </xf>
    <xf numFmtId="0" fontId="26" fillId="0" borderId="151" xfId="0" applyFont="1" applyBorder="1" applyAlignment="1">
      <alignment vertical="center"/>
    </xf>
    <xf numFmtId="0" fontId="26" fillId="0" borderId="152" xfId="0" applyFont="1" applyBorder="1" applyAlignment="1">
      <alignment vertical="center"/>
    </xf>
    <xf numFmtId="0" fontId="78" fillId="0" borderId="160" xfId="0" applyFont="1" applyBorder="1" applyAlignment="1">
      <alignment vertical="center"/>
    </xf>
    <xf numFmtId="0" fontId="26" fillId="0" borderId="89" xfId="0" applyFont="1" applyBorder="1" applyAlignment="1">
      <alignment vertical="center"/>
    </xf>
    <xf numFmtId="0" fontId="0" fillId="0" borderId="160" xfId="0" applyBorder="1" applyAlignment="1">
      <alignment vertical="center"/>
    </xf>
    <xf numFmtId="0" fontId="0" fillId="0" borderId="160" xfId="0" applyBorder="1" applyAlignment="1">
      <alignment horizontal="right" vertical="center"/>
    </xf>
    <xf numFmtId="0" fontId="79" fillId="0" borderId="160" xfId="0" applyFont="1" applyBorder="1" applyAlignment="1">
      <alignment vertical="center"/>
    </xf>
    <xf numFmtId="0" fontId="26" fillId="0" borderId="0" xfId="0" applyFont="1" applyAlignment="1">
      <alignment horizontal="left" vertical="center"/>
    </xf>
    <xf numFmtId="0" fontId="0" fillId="0" borderId="89" xfId="0" applyBorder="1" applyAlignment="1">
      <alignment vertical="center"/>
    </xf>
    <xf numFmtId="0" fontId="0" fillId="0" borderId="167" xfId="0" applyBorder="1" applyAlignment="1">
      <alignment vertical="center"/>
    </xf>
    <xf numFmtId="0" fontId="26" fillId="0" borderId="170" xfId="0" applyFont="1" applyBorder="1" applyAlignment="1">
      <alignment vertical="center"/>
    </xf>
    <xf numFmtId="0" fontId="26" fillId="0" borderId="172" xfId="0" applyFont="1" applyBorder="1" applyAlignment="1">
      <alignment vertical="center"/>
    </xf>
    <xf numFmtId="0" fontId="0" fillId="0" borderId="170" xfId="0" applyBorder="1" applyAlignment="1">
      <alignment vertical="center"/>
    </xf>
    <xf numFmtId="0" fontId="0" fillId="0" borderId="172" xfId="0" applyBorder="1" applyAlignment="1">
      <alignment vertical="center"/>
    </xf>
    <xf numFmtId="0" fontId="78" fillId="0" borderId="0" xfId="0" applyFont="1" applyAlignment="1">
      <alignment vertical="center" shrinkToFit="1"/>
    </xf>
    <xf numFmtId="0" fontId="26" fillId="0" borderId="0" xfId="0" applyFont="1"/>
    <xf numFmtId="0" fontId="79" fillId="0" borderId="0" xfId="0" applyFont="1"/>
    <xf numFmtId="0" fontId="78" fillId="0" borderId="86" xfId="0" applyFont="1" applyBorder="1" applyAlignment="1">
      <alignment vertical="center"/>
    </xf>
    <xf numFmtId="0" fontId="26" fillId="0" borderId="53" xfId="0" applyFont="1" applyBorder="1" applyAlignment="1">
      <alignment horizontal="left" vertical="center"/>
    </xf>
    <xf numFmtId="0" fontId="26" fillId="0" borderId="53" xfId="0" applyFont="1" applyBorder="1" applyAlignment="1">
      <alignment vertical="center"/>
    </xf>
    <xf numFmtId="0" fontId="26" fillId="0" borderId="54" xfId="0" applyFont="1" applyBorder="1" applyAlignment="1">
      <alignment vertical="center"/>
    </xf>
    <xf numFmtId="0" fontId="78" fillId="0" borderId="86" xfId="0" applyFont="1" applyBorder="1" applyAlignment="1">
      <alignment horizontal="left" vertical="center" shrinkToFit="1"/>
    </xf>
    <xf numFmtId="0" fontId="26" fillId="0" borderId="15" xfId="0" applyFont="1" applyBorder="1" applyAlignment="1">
      <alignment vertical="center"/>
    </xf>
    <xf numFmtId="0" fontId="26" fillId="0" borderId="54" xfId="0" applyFont="1" applyBorder="1" applyAlignment="1">
      <alignment horizontal="left" vertical="center"/>
    </xf>
    <xf numFmtId="0" fontId="26" fillId="0" borderId="54" xfId="0" applyFont="1" applyBorder="1" applyAlignment="1">
      <alignment horizontal="right" vertical="center"/>
    </xf>
    <xf numFmtId="0" fontId="78" fillId="0" borderId="15" xfId="0" applyFont="1" applyBorder="1" applyAlignment="1">
      <alignment vertical="center"/>
    </xf>
    <xf numFmtId="0" fontId="26" fillId="0" borderId="57" xfId="0" applyFont="1" applyBorder="1" applyAlignment="1">
      <alignment vertical="center"/>
    </xf>
    <xf numFmtId="0" fontId="78" fillId="0" borderId="15" xfId="0" applyFont="1" applyBorder="1" applyAlignment="1">
      <alignment horizontal="left" vertical="center" shrinkToFit="1"/>
    </xf>
    <xf numFmtId="0" fontId="26" fillId="0" borderId="57" xfId="0" applyFont="1" applyBorder="1" applyAlignment="1">
      <alignment horizontal="left" vertical="center"/>
    </xf>
    <xf numFmtId="0" fontId="26" fillId="0" borderId="57" xfId="0" applyFont="1" applyBorder="1" applyAlignment="1">
      <alignment horizontal="right" vertical="center"/>
    </xf>
    <xf numFmtId="0" fontId="79" fillId="0" borderId="15" xfId="0" applyFont="1" applyBorder="1" applyAlignment="1">
      <alignment vertical="center"/>
    </xf>
    <xf numFmtId="0" fontId="79" fillId="0" borderId="15" xfId="0" applyFont="1" applyBorder="1" applyAlignment="1">
      <alignment horizontal="left" vertical="center" shrinkToFit="1"/>
    </xf>
    <xf numFmtId="0" fontId="26" fillId="0" borderId="0" xfId="0" applyFont="1" applyAlignment="1">
      <alignment horizontal="center" vertical="center"/>
    </xf>
    <xf numFmtId="0" fontId="0" fillId="0" borderId="15" xfId="0" applyBorder="1" applyAlignment="1">
      <alignment vertical="center"/>
    </xf>
    <xf numFmtId="0" fontId="26" fillId="0" borderId="7" xfId="0" applyFont="1" applyBorder="1" applyAlignment="1">
      <alignment horizontal="left" vertical="center"/>
    </xf>
    <xf numFmtId="0" fontId="26" fillId="0" borderId="7" xfId="0" applyFont="1" applyBorder="1" applyAlignment="1">
      <alignment vertical="center"/>
    </xf>
    <xf numFmtId="0" fontId="26" fillId="0" borderId="117" xfId="0" applyFont="1" applyBorder="1" applyAlignment="1">
      <alignment vertical="center"/>
    </xf>
    <xf numFmtId="0" fontId="79" fillId="0" borderId="124" xfId="0" applyFont="1" applyBorder="1" applyAlignment="1">
      <alignment horizontal="left" vertical="center" shrinkToFit="1"/>
    </xf>
    <xf numFmtId="0" fontId="26" fillId="0" borderId="7" xfId="0" applyFont="1" applyBorder="1" applyAlignment="1">
      <alignment horizontal="center" vertical="center"/>
    </xf>
    <xf numFmtId="0" fontId="26" fillId="0" borderId="117" xfId="0" applyFont="1" applyBorder="1" applyAlignment="1">
      <alignment horizontal="left" vertical="center"/>
    </xf>
    <xf numFmtId="0" fontId="26" fillId="0" borderId="117" xfId="0" applyFont="1" applyBorder="1" applyAlignment="1">
      <alignment horizontal="right" vertical="center"/>
    </xf>
  </cellXfs>
  <cellStyles count="12">
    <cellStyle name="桁区切り_提出書類一式（R6.4.1～）" xfId="1"/>
    <cellStyle name="標準" xfId="0" builtinId="0"/>
    <cellStyle name="標準 2" xfId="2"/>
    <cellStyle name="標準_H29(P08-13)乗船者名簿記入例" xfId="3"/>
    <cellStyle name="標準_H29(P08-13)乗船者名簿記入例_乗船者名簿(ｶｯﾀｰ･DHC)" xfId="4"/>
    <cellStyle name="標準_ウォークラリー　活動名簿" xfId="5"/>
    <cellStyle name="標準_グラウンドゴルフ　活動名簿" xfId="6"/>
    <cellStyle name="標準_ナイトウォーク　活動名簿" xfId="7"/>
    <cellStyle name="標準_提出書類一式（R6.4.1～）" xfId="8"/>
    <cellStyle name="標準_提出書類一式（R6.4.1～）_1" xfId="9"/>
    <cellStyle name="標準_食事注文表" xfId="10"/>
    <cellStyle name="標準_食事注文表・メニュー・アレルギーｈ29.11" xfId="11"/>
  </cellStyles>
  <dxfs count="24">
    <dxf>
      <font>
        <color theme="0"/>
      </font>
      <fill>
        <patternFill patternType="none">
          <bgColor indexed="65"/>
        </patternFill>
      </fill>
    </dxf>
    <dxf>
      <font>
        <color theme="0"/>
      </font>
      <fill>
        <patternFill patternType="none">
          <bgColor auto="1"/>
        </patternFill>
      </fill>
    </dxf>
    <dxf>
      <font>
        <color theme="0"/>
      </font>
      <fill>
        <patternFill patternType="none">
          <bgColor auto="1"/>
        </patternFill>
      </fill>
    </dxf>
    <dxf>
      <font>
        <color indexed="26"/>
      </font>
    </dxf>
    <dxf>
      <font>
        <color indexed="26"/>
      </font>
    </dxf>
    <dxf>
      <font>
        <color indexed="26"/>
      </font>
    </dxf>
    <dxf>
      <font>
        <color theme="0"/>
      </font>
      <fill>
        <patternFill patternType="none">
          <bgColor indexed="65"/>
        </patternFill>
      </fill>
    </dxf>
    <dxf>
      <font>
        <color theme="0"/>
      </font>
      <fill>
        <patternFill patternType="solid">
          <fgColor theme="0"/>
          <bgColor rgb="FFFF99CC"/>
        </patternFill>
      </fill>
    </dxf>
    <dxf>
      <font>
        <color theme="0"/>
      </font>
      <fill>
        <patternFill patternType="none">
          <bgColor indexed="65"/>
        </patternFill>
      </fill>
    </dxf>
    <dxf>
      <font>
        <color indexed="9"/>
      </font>
    </dxf>
    <dxf>
      <font>
        <color theme="0"/>
      </font>
      <fill>
        <patternFill patternType="none">
          <bgColor indexed="65"/>
        </patternFill>
      </fill>
    </dxf>
    <dxf>
      <font>
        <color theme="0"/>
      </font>
      <fill>
        <patternFill patternType="none">
          <bgColor indexed="65"/>
        </patternFill>
      </fill>
    </dxf>
    <dxf>
      <font>
        <color theme="0"/>
      </font>
      <fill>
        <patternFill patternType="solid">
          <bgColor theme="0"/>
        </patternFill>
      </fill>
    </dxf>
    <dxf>
      <font>
        <color theme="0"/>
      </font>
      <fill>
        <patternFill patternType="none">
          <bgColor indexed="65"/>
        </patternFill>
      </fill>
    </dxf>
    <dxf>
      <font>
        <color theme="0"/>
      </font>
      <fill>
        <patternFill patternType="none">
          <bgColor indexed="65"/>
        </patternFill>
      </fill>
    </dxf>
    <dxf>
      <font>
        <color theme="0"/>
      </font>
      <fill>
        <patternFill patternType="none">
          <bgColor indexed="65"/>
        </patternFill>
      </fill>
    </dxf>
    <dxf>
      <font>
        <color theme="0"/>
      </font>
      <fill>
        <patternFill patternType="solid">
          <bgColor theme="0"/>
        </patternFill>
      </fill>
    </dxf>
    <dxf>
      <font>
        <color theme="0"/>
      </font>
      <fill>
        <patternFill patternType="none">
          <bgColor indexed="65"/>
        </patternFill>
      </fill>
    </dxf>
    <dxf>
      <font>
        <color indexed="9"/>
      </font>
    </dxf>
    <dxf>
      <font>
        <color indexed="9"/>
      </font>
    </dxf>
    <dxf>
      <font>
        <color indexed="9"/>
      </font>
    </dxf>
    <dxf>
      <font>
        <color indexed="9"/>
      </font>
    </dxf>
    <dxf>
      <font>
        <color indexed="9"/>
      </font>
    </dxf>
    <dxf>
      <font>
        <color indexed="9"/>
      </font>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theme" Target="theme/theme1.xml" /><Relationship Id="rId23" Type="http://schemas.openxmlformats.org/officeDocument/2006/relationships/sharedStrings" Target="sharedStrings.xml" /><Relationship Id="rId2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10</xdr:col>
      <xdr:colOff>0</xdr:colOff>
      <xdr:row>29</xdr:row>
      <xdr:rowOff>0</xdr:rowOff>
    </xdr:from>
    <xdr:to xmlns:xdr="http://schemas.openxmlformats.org/drawingml/2006/spreadsheetDrawing">
      <xdr:col>23</xdr:col>
      <xdr:colOff>0</xdr:colOff>
      <xdr:row>31</xdr:row>
      <xdr:rowOff>0</xdr:rowOff>
    </xdr:to>
    <xdr:sp macro="" textlink="">
      <xdr:nvSpPr>
        <xdr:cNvPr id="1026" name="Line 1"/>
        <xdr:cNvSpPr>
          <a:spLocks noChangeShapeType="1"/>
        </xdr:cNvSpPr>
      </xdr:nvSpPr>
      <xdr:spPr>
        <a:xfrm>
          <a:off x="1714500" y="5810250"/>
          <a:ext cx="2228850" cy="685800"/>
        </a:xfrm>
        <a:prstGeom prst="line">
          <a:avLst/>
        </a:prstGeom>
        <a:noFill/>
        <a:ln w="9525">
          <a:solidFill>
            <a:srgbClr val="000000"/>
          </a:solidFill>
          <a:miter lim="800000"/>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0</xdr:col>
      <xdr:colOff>129540</xdr:colOff>
      <xdr:row>9</xdr:row>
      <xdr:rowOff>106680</xdr:rowOff>
    </xdr:from>
    <xdr:to xmlns:xdr="http://schemas.openxmlformats.org/drawingml/2006/spreadsheetDrawing">
      <xdr:col>11</xdr:col>
      <xdr:colOff>74930</xdr:colOff>
      <xdr:row>11</xdr:row>
      <xdr:rowOff>92075</xdr:rowOff>
    </xdr:to>
    <xdr:sp macro="" textlink="">
      <xdr:nvSpPr>
        <xdr:cNvPr id="2" name="図形 1"/>
        <xdr:cNvSpPr>
          <a:spLocks noChangeArrowheads="1"/>
        </xdr:cNvSpPr>
      </xdr:nvSpPr>
      <xdr:spPr>
        <a:xfrm>
          <a:off x="129540" y="1948180"/>
          <a:ext cx="7214870" cy="556895"/>
        </a:xfrm>
        <a:prstGeom prst="roundRect">
          <a:avLst>
            <a:gd name="adj" fmla="val 16647"/>
          </a:avLst>
        </a:prstGeom>
        <a:noFill/>
        <a:ln w="3810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0</xdr:col>
      <xdr:colOff>129540</xdr:colOff>
      <xdr:row>9</xdr:row>
      <xdr:rowOff>106680</xdr:rowOff>
    </xdr:from>
    <xdr:to xmlns:xdr="http://schemas.openxmlformats.org/drawingml/2006/spreadsheetDrawing">
      <xdr:col>11</xdr:col>
      <xdr:colOff>74930</xdr:colOff>
      <xdr:row>11</xdr:row>
      <xdr:rowOff>92075</xdr:rowOff>
    </xdr:to>
    <xdr:sp macro="" textlink="">
      <xdr:nvSpPr>
        <xdr:cNvPr id="3" name="図形 2"/>
        <xdr:cNvSpPr>
          <a:spLocks noChangeArrowheads="1"/>
        </xdr:cNvSpPr>
      </xdr:nvSpPr>
      <xdr:spPr>
        <a:xfrm>
          <a:off x="129540" y="1948180"/>
          <a:ext cx="7214870" cy="556895"/>
        </a:xfrm>
        <a:prstGeom prst="roundRect">
          <a:avLst>
            <a:gd name="adj" fmla="val 16647"/>
          </a:avLst>
        </a:prstGeom>
        <a:noFill/>
        <a:ln w="3810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0</xdr:col>
      <xdr:colOff>129540</xdr:colOff>
      <xdr:row>9</xdr:row>
      <xdr:rowOff>106680</xdr:rowOff>
    </xdr:from>
    <xdr:to xmlns:xdr="http://schemas.openxmlformats.org/drawingml/2006/spreadsheetDrawing">
      <xdr:col>11</xdr:col>
      <xdr:colOff>74930</xdr:colOff>
      <xdr:row>11</xdr:row>
      <xdr:rowOff>92075</xdr:rowOff>
    </xdr:to>
    <xdr:sp macro="" textlink="">
      <xdr:nvSpPr>
        <xdr:cNvPr id="4" name="図形 3"/>
        <xdr:cNvSpPr>
          <a:spLocks noChangeArrowheads="1"/>
        </xdr:cNvSpPr>
      </xdr:nvSpPr>
      <xdr:spPr>
        <a:xfrm>
          <a:off x="129540" y="1948180"/>
          <a:ext cx="7214870" cy="556895"/>
        </a:xfrm>
        <a:prstGeom prst="roundRect">
          <a:avLst>
            <a:gd name="adj" fmla="val 16647"/>
          </a:avLst>
        </a:prstGeom>
        <a:noFill/>
        <a:ln w="38100">
          <a:solidFill>
            <a:sysClr val="windowText" lastClr="000000"/>
          </a:solidFill>
        </a:ln>
      </xdr:spPr>
      <xdr:txBody>
        <a:bodyPr vertOverflow="overflow" horzOverflow="overflow" upright="1"/>
        <a:lstStyle/>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52</xdr:col>
          <xdr:colOff>104775</xdr:colOff>
          <xdr:row>2</xdr:row>
          <xdr:rowOff>37465</xdr:rowOff>
        </xdr:from>
        <xdr:to xmlns:xdr="http://schemas.openxmlformats.org/drawingml/2006/spreadsheetDrawing">
          <xdr:col>55</xdr:col>
          <xdr:colOff>76200</xdr:colOff>
          <xdr:row>2</xdr:row>
          <xdr:rowOff>332740</xdr:rowOff>
        </xdr:to>
        <xdr:sp textlink="">
          <xdr:nvSpPr>
            <xdr:cNvPr id="100353" name="チェック 1" hidden="1">
              <a:extLst>
                <a:ext uri="{63B3BB69-23CF-44E3-9099-C40C66FF867C}">
                  <a14:compatExt spid="_x0000_s100353"/>
                </a:ext>
              </a:extLst>
            </xdr:cNvPr>
            <xdr:cNvSpPr>
              <a:spLocks noRot="1" noChangeShapeType="1"/>
            </xdr:cNvSpPr>
          </xdr:nvSpPr>
          <xdr:spPr>
            <a:xfrm>
              <a:off x="5981700" y="570865"/>
              <a:ext cx="3143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59</xdr:col>
          <xdr:colOff>85725</xdr:colOff>
          <xdr:row>2</xdr:row>
          <xdr:rowOff>37465</xdr:rowOff>
        </xdr:from>
        <xdr:to xmlns:xdr="http://schemas.openxmlformats.org/drawingml/2006/spreadsheetDrawing">
          <xdr:col>62</xdr:col>
          <xdr:colOff>76200</xdr:colOff>
          <xdr:row>2</xdr:row>
          <xdr:rowOff>332740</xdr:rowOff>
        </xdr:to>
        <xdr:sp textlink="">
          <xdr:nvSpPr>
            <xdr:cNvPr id="100354" name="チェック 2" hidden="1">
              <a:extLst>
                <a:ext uri="{63B3BB69-23CF-44E3-9099-C40C66FF867C}">
                  <a14:compatExt spid="_x0000_s100354"/>
                </a:ext>
              </a:extLst>
            </xdr:cNvPr>
            <xdr:cNvSpPr>
              <a:spLocks noRot="1" noChangeShapeType="1"/>
            </xdr:cNvSpPr>
          </xdr:nvSpPr>
          <xdr:spPr>
            <a:xfrm>
              <a:off x="6762750" y="570865"/>
              <a:ext cx="333375" cy="295275"/>
            </a:xfrm>
            <a:prstGeom prst="rect"/>
          </xdr:spPr>
        </xdr:sp>
        <xdr:clientData/>
      </xdr:twoCellAnchor>
    </mc:Choice>
    <mc:Fallback/>
  </mc:AlternateContent>
  <xdr:twoCellAnchor>
    <xdr:from xmlns:xdr="http://schemas.openxmlformats.org/drawingml/2006/spreadsheetDrawing">
      <xdr:col>51</xdr:col>
      <xdr:colOff>0</xdr:colOff>
      <xdr:row>22</xdr:row>
      <xdr:rowOff>0</xdr:rowOff>
    </xdr:from>
    <xdr:to xmlns:xdr="http://schemas.openxmlformats.org/drawingml/2006/spreadsheetDrawing">
      <xdr:col>64</xdr:col>
      <xdr:colOff>114300</xdr:colOff>
      <xdr:row>22</xdr:row>
      <xdr:rowOff>438150</xdr:rowOff>
    </xdr:to>
    <xdr:sp macro="" textlink="">
      <xdr:nvSpPr>
        <xdr:cNvPr id="100379" name="図形 3"/>
        <xdr:cNvSpPr>
          <a:spLocks noChangeArrowheads="1"/>
        </xdr:cNvSpPr>
      </xdr:nvSpPr>
      <xdr:spPr>
        <a:xfrm>
          <a:off x="5762625" y="6052185"/>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34</xdr:col>
      <xdr:colOff>0</xdr:colOff>
      <xdr:row>22</xdr:row>
      <xdr:rowOff>0</xdr:rowOff>
    </xdr:from>
    <xdr:to xmlns:xdr="http://schemas.openxmlformats.org/drawingml/2006/spreadsheetDrawing">
      <xdr:col>47</xdr:col>
      <xdr:colOff>114300</xdr:colOff>
      <xdr:row>23</xdr:row>
      <xdr:rowOff>0</xdr:rowOff>
    </xdr:to>
    <xdr:sp macro="" textlink="">
      <xdr:nvSpPr>
        <xdr:cNvPr id="100380" name="図形 4"/>
        <xdr:cNvSpPr>
          <a:spLocks noChangeArrowheads="1"/>
        </xdr:cNvSpPr>
      </xdr:nvSpPr>
      <xdr:spPr>
        <a:xfrm>
          <a:off x="3819525" y="6052185"/>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18</xdr:col>
      <xdr:colOff>0</xdr:colOff>
      <xdr:row>22</xdr:row>
      <xdr:rowOff>0</xdr:rowOff>
    </xdr:from>
    <xdr:to xmlns:xdr="http://schemas.openxmlformats.org/drawingml/2006/spreadsheetDrawing">
      <xdr:col>31</xdr:col>
      <xdr:colOff>114300</xdr:colOff>
      <xdr:row>23</xdr:row>
      <xdr:rowOff>0</xdr:rowOff>
    </xdr:to>
    <xdr:sp macro="" textlink="">
      <xdr:nvSpPr>
        <xdr:cNvPr id="100381" name="図形 5"/>
        <xdr:cNvSpPr>
          <a:spLocks noChangeArrowheads="1"/>
        </xdr:cNvSpPr>
      </xdr:nvSpPr>
      <xdr:spPr>
        <a:xfrm>
          <a:off x="1990725" y="6052185"/>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1</xdr:col>
      <xdr:colOff>0</xdr:colOff>
      <xdr:row>22</xdr:row>
      <xdr:rowOff>0</xdr:rowOff>
    </xdr:from>
    <xdr:to xmlns:xdr="http://schemas.openxmlformats.org/drawingml/2006/spreadsheetDrawing">
      <xdr:col>14</xdr:col>
      <xdr:colOff>114300</xdr:colOff>
      <xdr:row>23</xdr:row>
      <xdr:rowOff>0</xdr:rowOff>
    </xdr:to>
    <xdr:sp macro="" textlink="">
      <xdr:nvSpPr>
        <xdr:cNvPr id="100382" name="図形 6"/>
        <xdr:cNvSpPr>
          <a:spLocks noChangeArrowheads="1"/>
        </xdr:cNvSpPr>
      </xdr:nvSpPr>
      <xdr:spPr>
        <a:xfrm>
          <a:off x="47625" y="6052185"/>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51</xdr:col>
      <xdr:colOff>0</xdr:colOff>
      <xdr:row>7</xdr:row>
      <xdr:rowOff>0</xdr:rowOff>
    </xdr:from>
    <xdr:to xmlns:xdr="http://schemas.openxmlformats.org/drawingml/2006/spreadsheetDrawing">
      <xdr:col>64</xdr:col>
      <xdr:colOff>114300</xdr:colOff>
      <xdr:row>7</xdr:row>
      <xdr:rowOff>438150</xdr:rowOff>
    </xdr:to>
    <xdr:sp macro="" textlink="">
      <xdr:nvSpPr>
        <xdr:cNvPr id="100383" name="図形 7"/>
        <xdr:cNvSpPr>
          <a:spLocks noChangeArrowheads="1"/>
        </xdr:cNvSpPr>
      </xdr:nvSpPr>
      <xdr:spPr>
        <a:xfrm>
          <a:off x="5762625" y="2065020"/>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34</xdr:col>
      <xdr:colOff>0</xdr:colOff>
      <xdr:row>7</xdr:row>
      <xdr:rowOff>0</xdr:rowOff>
    </xdr:from>
    <xdr:to xmlns:xdr="http://schemas.openxmlformats.org/drawingml/2006/spreadsheetDrawing">
      <xdr:col>47</xdr:col>
      <xdr:colOff>114300</xdr:colOff>
      <xdr:row>8</xdr:row>
      <xdr:rowOff>0</xdr:rowOff>
    </xdr:to>
    <xdr:sp macro="" textlink="">
      <xdr:nvSpPr>
        <xdr:cNvPr id="100384" name="図形 8"/>
        <xdr:cNvSpPr>
          <a:spLocks noChangeArrowheads="1"/>
        </xdr:cNvSpPr>
      </xdr:nvSpPr>
      <xdr:spPr>
        <a:xfrm>
          <a:off x="3819525" y="2065020"/>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18</xdr:col>
      <xdr:colOff>0</xdr:colOff>
      <xdr:row>7</xdr:row>
      <xdr:rowOff>0</xdr:rowOff>
    </xdr:from>
    <xdr:to xmlns:xdr="http://schemas.openxmlformats.org/drawingml/2006/spreadsheetDrawing">
      <xdr:col>31</xdr:col>
      <xdr:colOff>114300</xdr:colOff>
      <xdr:row>8</xdr:row>
      <xdr:rowOff>0</xdr:rowOff>
    </xdr:to>
    <xdr:sp macro="" textlink="">
      <xdr:nvSpPr>
        <xdr:cNvPr id="100385" name="図形 9"/>
        <xdr:cNvSpPr>
          <a:spLocks noChangeArrowheads="1"/>
        </xdr:cNvSpPr>
      </xdr:nvSpPr>
      <xdr:spPr>
        <a:xfrm>
          <a:off x="1990725" y="2065020"/>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1</xdr:col>
      <xdr:colOff>0</xdr:colOff>
      <xdr:row>7</xdr:row>
      <xdr:rowOff>0</xdr:rowOff>
    </xdr:from>
    <xdr:to xmlns:xdr="http://schemas.openxmlformats.org/drawingml/2006/spreadsheetDrawing">
      <xdr:col>14</xdr:col>
      <xdr:colOff>114300</xdr:colOff>
      <xdr:row>8</xdr:row>
      <xdr:rowOff>0</xdr:rowOff>
    </xdr:to>
    <xdr:sp macro="" textlink="">
      <xdr:nvSpPr>
        <xdr:cNvPr id="100386" name="図形 10"/>
        <xdr:cNvSpPr>
          <a:spLocks noChangeArrowheads="1"/>
        </xdr:cNvSpPr>
      </xdr:nvSpPr>
      <xdr:spPr>
        <a:xfrm>
          <a:off x="47625" y="2065020"/>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55</xdr:col>
          <xdr:colOff>66675</xdr:colOff>
          <xdr:row>3</xdr:row>
          <xdr:rowOff>29210</xdr:rowOff>
        </xdr:from>
        <xdr:to xmlns:xdr="http://schemas.openxmlformats.org/drawingml/2006/spreadsheetDrawing">
          <xdr:col>58</xdr:col>
          <xdr:colOff>57150</xdr:colOff>
          <xdr:row>3</xdr:row>
          <xdr:rowOff>332740</xdr:rowOff>
        </xdr:to>
        <xdr:sp textlink="">
          <xdr:nvSpPr>
            <xdr:cNvPr id="100363" name="チェック 11" hidden="1">
              <a:extLst>
                <a:ext uri="{63B3BB69-23CF-44E3-9099-C40C66FF867C}">
                  <a14:compatExt spid="_x0000_s100363"/>
                </a:ext>
              </a:extLst>
            </xdr:cNvPr>
            <xdr:cNvSpPr>
              <a:spLocks noRot="1" noChangeShapeType="1"/>
            </xdr:cNvSpPr>
          </xdr:nvSpPr>
          <xdr:spPr>
            <a:xfrm>
              <a:off x="6286500" y="917575"/>
              <a:ext cx="333375"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62</xdr:col>
          <xdr:colOff>66675</xdr:colOff>
          <xdr:row>3</xdr:row>
          <xdr:rowOff>29210</xdr:rowOff>
        </xdr:from>
        <xdr:to xmlns:xdr="http://schemas.openxmlformats.org/drawingml/2006/spreadsheetDrawing">
          <xdr:col>66</xdr:col>
          <xdr:colOff>0</xdr:colOff>
          <xdr:row>3</xdr:row>
          <xdr:rowOff>332740</xdr:rowOff>
        </xdr:to>
        <xdr:sp textlink="">
          <xdr:nvSpPr>
            <xdr:cNvPr id="100364" name="チェック 12" hidden="1">
              <a:extLst>
                <a:ext uri="{63B3BB69-23CF-44E3-9099-C40C66FF867C}">
                  <a14:compatExt spid="_x0000_s100364"/>
                </a:ext>
              </a:extLst>
            </xdr:cNvPr>
            <xdr:cNvSpPr>
              <a:spLocks noRot="1" noChangeShapeType="1"/>
            </xdr:cNvSpPr>
          </xdr:nvSpPr>
          <xdr:spPr>
            <a:xfrm>
              <a:off x="7086600" y="917575"/>
              <a:ext cx="323850"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66675</xdr:colOff>
          <xdr:row>3</xdr:row>
          <xdr:rowOff>29210</xdr:rowOff>
        </xdr:from>
        <xdr:to xmlns:xdr="http://schemas.openxmlformats.org/drawingml/2006/spreadsheetDrawing">
          <xdr:col>51</xdr:col>
          <xdr:colOff>57150</xdr:colOff>
          <xdr:row>3</xdr:row>
          <xdr:rowOff>332740</xdr:rowOff>
        </xdr:to>
        <xdr:sp textlink="">
          <xdr:nvSpPr>
            <xdr:cNvPr id="100365" name="チェック 13" hidden="1">
              <a:extLst>
                <a:ext uri="{63B3BB69-23CF-44E3-9099-C40C66FF867C}">
                  <a14:compatExt spid="_x0000_s100365"/>
                </a:ext>
              </a:extLst>
            </xdr:cNvPr>
            <xdr:cNvSpPr>
              <a:spLocks noRot="1" noChangeShapeType="1"/>
            </xdr:cNvSpPr>
          </xdr:nvSpPr>
          <xdr:spPr>
            <a:xfrm>
              <a:off x="5486400" y="917575"/>
              <a:ext cx="333375" cy="303530"/>
            </a:xfrm>
            <a:prstGeom prst="rect"/>
          </xdr:spPr>
        </xdr:sp>
        <xdr:clientData/>
      </xdr:twoCellAnchor>
    </mc:Choice>
    <mc:Fallback/>
  </mc:AlternateContent>
  <xdr:twoCellAnchor>
    <xdr:from xmlns:xdr="http://schemas.openxmlformats.org/drawingml/2006/spreadsheetDrawing">
      <xdr:col>46</xdr:col>
      <xdr:colOff>81915</xdr:colOff>
      <xdr:row>6</xdr:row>
      <xdr:rowOff>250190</xdr:rowOff>
    </xdr:from>
    <xdr:to xmlns:xdr="http://schemas.openxmlformats.org/drawingml/2006/spreadsheetDrawing">
      <xdr:col>64</xdr:col>
      <xdr:colOff>64135</xdr:colOff>
      <xdr:row>10</xdr:row>
      <xdr:rowOff>64770</xdr:rowOff>
    </xdr:to>
    <xdr:sp macro="" textlink="">
      <xdr:nvSpPr>
        <xdr:cNvPr id="10" name="図形 14"/>
        <xdr:cNvSpPr>
          <a:spLocks noChangeArrowheads="1"/>
        </xdr:cNvSpPr>
      </xdr:nvSpPr>
      <xdr:spPr>
        <a:xfrm>
          <a:off x="5273040" y="2038985"/>
          <a:ext cx="2039620" cy="1036320"/>
        </a:xfrm>
        <a:prstGeom prst="wedgeRoundRectCallout">
          <a:avLst>
            <a:gd name="adj1" fmla="val -22754"/>
            <a:gd name="adj2" fmla="val -139420"/>
            <a:gd name="adj3" fmla="val 16667"/>
          </a:avLst>
        </a:prstGeom>
        <a:solidFill>
          <a:sysClr val="window" lastClr="FFFFFF"/>
        </a:solidFill>
        <a:ln w="9525">
          <a:solidFill>
            <a:sysClr val="windowText" lastClr="000000"/>
          </a:solidFill>
          <a:miter/>
        </a:ln>
      </xdr:spPr>
      <xdr:txBody>
        <a:bodyPr vertOverflow="clip" horzOverflow="overflow" wrap="square" lIns="23812" tIns="4762" rIns="4762" bIns="4762" anchor="ctr" upright="1"/>
        <a:lstStyle/>
        <a:p>
          <a:pPr algn="l">
            <a:lnSpc>
              <a:spcPts val="1200"/>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実施人数が多く、複数回に分けて活動する場合は、何回目かをチェックしてください。</a:t>
          </a:r>
        </a:p>
      </xdr:txBody>
    </xdr:sp>
    <xdr:clientData/>
  </xdr:twoCellAnchor>
  <xdr:twoCellAnchor>
    <xdr:from xmlns:xdr="http://schemas.openxmlformats.org/drawingml/2006/spreadsheetDrawing">
      <xdr:col>30</xdr:col>
      <xdr:colOff>15875</xdr:colOff>
      <xdr:row>11</xdr:row>
      <xdr:rowOff>260350</xdr:rowOff>
    </xdr:from>
    <xdr:to xmlns:xdr="http://schemas.openxmlformats.org/drawingml/2006/spreadsheetDrawing">
      <xdr:col>48</xdr:col>
      <xdr:colOff>97790</xdr:colOff>
      <xdr:row>16</xdr:row>
      <xdr:rowOff>73025</xdr:rowOff>
    </xdr:to>
    <xdr:sp macro="" textlink="">
      <xdr:nvSpPr>
        <xdr:cNvPr id="11" name="図形 15"/>
        <xdr:cNvSpPr>
          <a:spLocks noChangeArrowheads="1"/>
        </xdr:cNvSpPr>
      </xdr:nvSpPr>
      <xdr:spPr>
        <a:xfrm>
          <a:off x="3378200" y="3423285"/>
          <a:ext cx="2139315" cy="1182370"/>
        </a:xfrm>
        <a:prstGeom prst="wedgeRoundRectCallout">
          <a:avLst>
            <a:gd name="adj1" fmla="val -62450"/>
            <a:gd name="adj2" fmla="val -94601"/>
            <a:gd name="adj3" fmla="val 16667"/>
          </a:avLst>
        </a:prstGeom>
        <a:solidFill>
          <a:sysClr val="window" lastClr="FFFFFF"/>
        </a:solidFill>
        <a:ln w="9525">
          <a:solidFill>
            <a:sysClr val="windowText" lastClr="000000"/>
          </a:solidFill>
          <a:miter/>
        </a:ln>
      </xdr:spPr>
      <xdr:txBody>
        <a:bodyPr vertOverflow="clip" horzOverflow="overflow" wrap="square" lIns="23812" tIns="4762" rIns="4762" bIns="4762" anchor="ctr" upright="1"/>
        <a:lstStyle/>
        <a:p>
          <a:pPr algn="l">
            <a:lnSpc>
              <a:spcPts val="1300"/>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該当箇所に乗船する研修生の</a:t>
          </a:r>
        </a:p>
        <a:p>
          <a:pPr algn="l">
            <a:lnSpc>
              <a:spcPts val="1300"/>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氏名を御記入ください。</a:t>
          </a:r>
        </a:p>
        <a:p>
          <a:pPr algn="l">
            <a:lnSpc>
              <a:spcPts val="1200"/>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　）内は、性別を男性は○　</a:t>
          </a:r>
        </a:p>
        <a:p>
          <a:pPr algn="l">
            <a:lnSpc>
              <a:spcPts val="1200"/>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女性は△でご記入ください。</a:t>
          </a:r>
        </a:p>
      </xdr:txBody>
    </xdr:sp>
    <xdr:clientData/>
  </xdr:twoCellAnchor>
  <xdr:twoCellAnchor>
    <xdr:from xmlns:xdr="http://schemas.openxmlformats.org/drawingml/2006/spreadsheetDrawing">
      <xdr:col>1</xdr:col>
      <xdr:colOff>73025</xdr:colOff>
      <xdr:row>13</xdr:row>
      <xdr:rowOff>236855</xdr:rowOff>
    </xdr:from>
    <xdr:to xmlns:xdr="http://schemas.openxmlformats.org/drawingml/2006/spreadsheetDrawing">
      <xdr:col>20</xdr:col>
      <xdr:colOff>60960</xdr:colOff>
      <xdr:row>17</xdr:row>
      <xdr:rowOff>59690</xdr:rowOff>
    </xdr:to>
    <xdr:sp macro="" textlink="">
      <xdr:nvSpPr>
        <xdr:cNvPr id="12" name="図形 16"/>
        <xdr:cNvSpPr>
          <a:spLocks noChangeArrowheads="1"/>
        </xdr:cNvSpPr>
      </xdr:nvSpPr>
      <xdr:spPr>
        <a:xfrm>
          <a:off x="120650" y="3907155"/>
          <a:ext cx="2159635" cy="837565"/>
        </a:xfrm>
        <a:prstGeom prst="wedgeRoundRectCallout">
          <a:avLst>
            <a:gd name="adj1" fmla="val 41262"/>
            <a:gd name="adj2" fmla="val 105752"/>
            <a:gd name="adj3" fmla="val 16667"/>
          </a:avLst>
        </a:prstGeom>
        <a:solidFill>
          <a:sysClr val="window" lastClr="FFFFFF"/>
        </a:solidFill>
        <a:ln w="9525">
          <a:solidFill>
            <a:sysClr val="windowText" lastClr="000000"/>
          </a:solidFill>
          <a:miter/>
        </a:ln>
      </xdr:spPr>
      <xdr:txBody>
        <a:bodyPr vertOverflow="clip" horzOverflow="overflow" wrap="square" lIns="23812" tIns="4762" rIns="4762" bIns="4762" anchor="ctr" upright="1"/>
        <a:lstStyle/>
        <a:p>
          <a:pPr algn="l">
            <a:lnSpc>
              <a:spcPts val="1300"/>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この艇に乗る指導者の氏名の</a:t>
          </a:r>
        </a:p>
        <a:p>
          <a:pPr algn="l">
            <a:lnSpc>
              <a:spcPts val="1200"/>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前には☆印をつけてください。</a:t>
          </a:r>
        </a:p>
      </xdr:txBody>
    </xdr:sp>
    <xdr:clientData/>
  </xdr:twoCellAnchor>
  <xdr:twoCellAnchor>
    <xdr:from xmlns:xdr="http://schemas.openxmlformats.org/drawingml/2006/spreadsheetDrawing">
      <xdr:col>56</xdr:col>
      <xdr:colOff>21590</xdr:colOff>
      <xdr:row>0</xdr:row>
      <xdr:rowOff>62865</xdr:rowOff>
    </xdr:from>
    <xdr:to xmlns:xdr="http://schemas.openxmlformats.org/drawingml/2006/spreadsheetDrawing">
      <xdr:col>64</xdr:col>
      <xdr:colOff>41275</xdr:colOff>
      <xdr:row>0</xdr:row>
      <xdr:rowOff>345440</xdr:rowOff>
    </xdr:to>
    <xdr:sp macro="" textlink="">
      <xdr:nvSpPr>
        <xdr:cNvPr id="13" name="四角形 17"/>
        <xdr:cNvSpPr>
          <a:spLocks noChangeArrowheads="1"/>
        </xdr:cNvSpPr>
      </xdr:nvSpPr>
      <xdr:spPr>
        <a:xfrm>
          <a:off x="6355715" y="62865"/>
          <a:ext cx="934085" cy="282575"/>
        </a:xfrm>
        <a:prstGeom prst="rect">
          <a:avLst/>
        </a:prstGeom>
        <a:noFill/>
        <a:ln w="9525">
          <a:solidFill>
            <a:srgbClr val="FF0000"/>
          </a:solidFill>
          <a:miter/>
        </a:ln>
      </xdr:spPr>
      <xdr:txBody>
        <a:bodyPr vertOverflow="clip" horzOverflow="overflow" wrap="square" lIns="30162" tIns="4762" rIns="4762" bIns="4762" anchor="ctr" upright="1"/>
        <a:lstStyle/>
        <a:p>
          <a:pPr algn="ctr">
            <a:lnSpc>
              <a:spcPts val="1875"/>
            </a:lnSpc>
          </a:pPr>
          <a:r>
            <a:rPr lang="ja-JP" altLang="en-US" sz="16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記入例</a:t>
          </a:r>
        </a:p>
      </xdr:txBody>
    </xdr:sp>
    <xdr:clientData/>
  </xdr:twoCellAnchor>
  <xdr:twoCellAnchor>
    <xdr:from xmlns:xdr="http://schemas.openxmlformats.org/drawingml/2006/spreadsheetDrawing">
      <xdr:col>4</xdr:col>
      <xdr:colOff>0</xdr:colOff>
      <xdr:row>5</xdr:row>
      <xdr:rowOff>0</xdr:rowOff>
    </xdr:from>
    <xdr:to xmlns:xdr="http://schemas.openxmlformats.org/drawingml/2006/spreadsheetDrawing">
      <xdr:col>24</xdr:col>
      <xdr:colOff>100965</xdr:colOff>
      <xdr:row>7</xdr:row>
      <xdr:rowOff>216535</xdr:rowOff>
    </xdr:to>
    <xdr:sp macro="" textlink="">
      <xdr:nvSpPr>
        <xdr:cNvPr id="34830" name="図形 31"/>
        <xdr:cNvSpPr>
          <a:spLocks noChangeArrowheads="1"/>
        </xdr:cNvSpPr>
      </xdr:nvSpPr>
      <xdr:spPr>
        <a:xfrm>
          <a:off x="390525" y="1598295"/>
          <a:ext cx="2386965" cy="683260"/>
        </a:xfrm>
        <a:prstGeom prst="wedgeRoundRectCallout">
          <a:avLst>
            <a:gd name="adj1" fmla="val -13804"/>
            <a:gd name="adj2" fmla="val 100162"/>
            <a:gd name="adj3" fmla="val 16667"/>
          </a:avLst>
        </a:prstGeom>
        <a:solidFill>
          <a:sysClr val="window" lastClr="FFFFFF"/>
        </a:solidFill>
        <a:ln w="9525">
          <a:solidFill>
            <a:sysClr val="windowText" lastClr="000000"/>
          </a:solidFill>
          <a:miter/>
        </a:ln>
      </xdr:spPr>
      <xdr:txBody>
        <a:bodyPr vertOverflow="clip" horzOverflow="overflow" wrap="square" lIns="23812" tIns="4762" rIns="4762" bIns="4762" anchor="ctr" upright="1"/>
        <a:lstStyle/>
        <a:p>
          <a:pPr algn="l">
            <a:lnSpc>
              <a:spcPts val="1200"/>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緊急時対応のため、すべてカタカナでご記入ください。</a:t>
          </a:r>
        </a:p>
      </xdr:txBody>
    </xdr:sp>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52</xdr:col>
          <xdr:colOff>104775</xdr:colOff>
          <xdr:row>2</xdr:row>
          <xdr:rowOff>37465</xdr:rowOff>
        </xdr:from>
        <xdr:to xmlns:xdr="http://schemas.openxmlformats.org/drawingml/2006/spreadsheetDrawing">
          <xdr:col>55</xdr:col>
          <xdr:colOff>76200</xdr:colOff>
          <xdr:row>2</xdr:row>
          <xdr:rowOff>332740</xdr:rowOff>
        </xdr:to>
        <xdr:sp textlink="">
          <xdr:nvSpPr>
            <xdr:cNvPr id="67585" name="チェック 1" hidden="1">
              <a:extLst>
                <a:ext uri="{63B3BB69-23CF-44E3-9099-C40C66FF867C}">
                  <a14:compatExt spid="_x0000_s67585"/>
                </a:ext>
              </a:extLst>
            </xdr:cNvPr>
            <xdr:cNvSpPr>
              <a:spLocks noRot="1" noChangeShapeType="1"/>
            </xdr:cNvSpPr>
          </xdr:nvSpPr>
          <xdr:spPr>
            <a:xfrm>
              <a:off x="5981700" y="570865"/>
              <a:ext cx="3143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59</xdr:col>
          <xdr:colOff>85725</xdr:colOff>
          <xdr:row>2</xdr:row>
          <xdr:rowOff>37465</xdr:rowOff>
        </xdr:from>
        <xdr:to xmlns:xdr="http://schemas.openxmlformats.org/drawingml/2006/spreadsheetDrawing">
          <xdr:col>62</xdr:col>
          <xdr:colOff>76200</xdr:colOff>
          <xdr:row>2</xdr:row>
          <xdr:rowOff>332740</xdr:rowOff>
        </xdr:to>
        <xdr:sp textlink="">
          <xdr:nvSpPr>
            <xdr:cNvPr id="67586" name="チェック 2" hidden="1">
              <a:extLst>
                <a:ext uri="{63B3BB69-23CF-44E3-9099-C40C66FF867C}">
                  <a14:compatExt spid="_x0000_s67586"/>
                </a:ext>
              </a:extLst>
            </xdr:cNvPr>
            <xdr:cNvSpPr>
              <a:spLocks noRot="1" noChangeShapeType="1"/>
            </xdr:cNvSpPr>
          </xdr:nvSpPr>
          <xdr:spPr>
            <a:xfrm>
              <a:off x="6762750" y="570865"/>
              <a:ext cx="333375" cy="295275"/>
            </a:xfrm>
            <a:prstGeom prst="rect"/>
          </xdr:spPr>
        </xdr:sp>
        <xdr:clientData/>
      </xdr:twoCellAnchor>
    </mc:Choice>
    <mc:Fallback/>
  </mc:AlternateContent>
  <xdr:twoCellAnchor>
    <xdr:from xmlns:xdr="http://schemas.openxmlformats.org/drawingml/2006/spreadsheetDrawing">
      <xdr:col>51</xdr:col>
      <xdr:colOff>0</xdr:colOff>
      <xdr:row>22</xdr:row>
      <xdr:rowOff>0</xdr:rowOff>
    </xdr:from>
    <xdr:to xmlns:xdr="http://schemas.openxmlformats.org/drawingml/2006/spreadsheetDrawing">
      <xdr:col>64</xdr:col>
      <xdr:colOff>114300</xdr:colOff>
      <xdr:row>23</xdr:row>
      <xdr:rowOff>0</xdr:rowOff>
    </xdr:to>
    <xdr:sp macro="" textlink="">
      <xdr:nvSpPr>
        <xdr:cNvPr id="67606" name="図形 3"/>
        <xdr:cNvSpPr>
          <a:spLocks noChangeArrowheads="1"/>
        </xdr:cNvSpPr>
      </xdr:nvSpPr>
      <xdr:spPr>
        <a:xfrm>
          <a:off x="5762625" y="6052185"/>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34</xdr:col>
      <xdr:colOff>0</xdr:colOff>
      <xdr:row>22</xdr:row>
      <xdr:rowOff>0</xdr:rowOff>
    </xdr:from>
    <xdr:to xmlns:xdr="http://schemas.openxmlformats.org/drawingml/2006/spreadsheetDrawing">
      <xdr:col>48</xdr:col>
      <xdr:colOff>0</xdr:colOff>
      <xdr:row>23</xdr:row>
      <xdr:rowOff>0</xdr:rowOff>
    </xdr:to>
    <xdr:sp macro="" textlink="">
      <xdr:nvSpPr>
        <xdr:cNvPr id="67607" name="図形 4"/>
        <xdr:cNvSpPr>
          <a:spLocks noChangeArrowheads="1"/>
        </xdr:cNvSpPr>
      </xdr:nvSpPr>
      <xdr:spPr>
        <a:xfrm>
          <a:off x="3819525" y="6052185"/>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18</xdr:col>
      <xdr:colOff>0</xdr:colOff>
      <xdr:row>22</xdr:row>
      <xdr:rowOff>0</xdr:rowOff>
    </xdr:from>
    <xdr:to xmlns:xdr="http://schemas.openxmlformats.org/drawingml/2006/spreadsheetDrawing">
      <xdr:col>32</xdr:col>
      <xdr:colOff>0</xdr:colOff>
      <xdr:row>23</xdr:row>
      <xdr:rowOff>0</xdr:rowOff>
    </xdr:to>
    <xdr:sp macro="" textlink="">
      <xdr:nvSpPr>
        <xdr:cNvPr id="67608" name="図形 5"/>
        <xdr:cNvSpPr>
          <a:spLocks noChangeArrowheads="1"/>
        </xdr:cNvSpPr>
      </xdr:nvSpPr>
      <xdr:spPr>
        <a:xfrm>
          <a:off x="1990725" y="6052185"/>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1</xdr:col>
      <xdr:colOff>0</xdr:colOff>
      <xdr:row>22</xdr:row>
      <xdr:rowOff>0</xdr:rowOff>
    </xdr:from>
    <xdr:to xmlns:xdr="http://schemas.openxmlformats.org/drawingml/2006/spreadsheetDrawing">
      <xdr:col>15</xdr:col>
      <xdr:colOff>0</xdr:colOff>
      <xdr:row>23</xdr:row>
      <xdr:rowOff>0</xdr:rowOff>
    </xdr:to>
    <xdr:sp macro="" textlink="">
      <xdr:nvSpPr>
        <xdr:cNvPr id="67609" name="図形 6"/>
        <xdr:cNvSpPr>
          <a:spLocks noChangeArrowheads="1"/>
        </xdr:cNvSpPr>
      </xdr:nvSpPr>
      <xdr:spPr>
        <a:xfrm>
          <a:off x="47625" y="6052185"/>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51</xdr:col>
      <xdr:colOff>0</xdr:colOff>
      <xdr:row>7</xdr:row>
      <xdr:rowOff>0</xdr:rowOff>
    </xdr:from>
    <xdr:to xmlns:xdr="http://schemas.openxmlformats.org/drawingml/2006/spreadsheetDrawing">
      <xdr:col>64</xdr:col>
      <xdr:colOff>114300</xdr:colOff>
      <xdr:row>7</xdr:row>
      <xdr:rowOff>438150</xdr:rowOff>
    </xdr:to>
    <xdr:sp macro="" textlink="">
      <xdr:nvSpPr>
        <xdr:cNvPr id="67610" name="図形 7"/>
        <xdr:cNvSpPr>
          <a:spLocks noChangeArrowheads="1"/>
        </xdr:cNvSpPr>
      </xdr:nvSpPr>
      <xdr:spPr>
        <a:xfrm>
          <a:off x="5762625" y="2065020"/>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34</xdr:col>
      <xdr:colOff>0</xdr:colOff>
      <xdr:row>7</xdr:row>
      <xdr:rowOff>0</xdr:rowOff>
    </xdr:from>
    <xdr:to xmlns:xdr="http://schemas.openxmlformats.org/drawingml/2006/spreadsheetDrawing">
      <xdr:col>47</xdr:col>
      <xdr:colOff>114300</xdr:colOff>
      <xdr:row>8</xdr:row>
      <xdr:rowOff>0</xdr:rowOff>
    </xdr:to>
    <xdr:sp macro="" textlink="">
      <xdr:nvSpPr>
        <xdr:cNvPr id="67611" name="図形 8"/>
        <xdr:cNvSpPr>
          <a:spLocks noChangeArrowheads="1"/>
        </xdr:cNvSpPr>
      </xdr:nvSpPr>
      <xdr:spPr>
        <a:xfrm>
          <a:off x="3819525" y="2065020"/>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18</xdr:col>
      <xdr:colOff>0</xdr:colOff>
      <xdr:row>7</xdr:row>
      <xdr:rowOff>0</xdr:rowOff>
    </xdr:from>
    <xdr:to xmlns:xdr="http://schemas.openxmlformats.org/drawingml/2006/spreadsheetDrawing">
      <xdr:col>31</xdr:col>
      <xdr:colOff>114300</xdr:colOff>
      <xdr:row>8</xdr:row>
      <xdr:rowOff>0</xdr:rowOff>
    </xdr:to>
    <xdr:sp macro="" textlink="">
      <xdr:nvSpPr>
        <xdr:cNvPr id="67612" name="図形 9"/>
        <xdr:cNvSpPr>
          <a:spLocks noChangeArrowheads="1"/>
        </xdr:cNvSpPr>
      </xdr:nvSpPr>
      <xdr:spPr>
        <a:xfrm>
          <a:off x="1990725" y="2065020"/>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1</xdr:col>
      <xdr:colOff>0</xdr:colOff>
      <xdr:row>7</xdr:row>
      <xdr:rowOff>0</xdr:rowOff>
    </xdr:from>
    <xdr:to xmlns:xdr="http://schemas.openxmlformats.org/drawingml/2006/spreadsheetDrawing">
      <xdr:col>14</xdr:col>
      <xdr:colOff>114300</xdr:colOff>
      <xdr:row>8</xdr:row>
      <xdr:rowOff>0</xdr:rowOff>
    </xdr:to>
    <xdr:sp macro="" textlink="">
      <xdr:nvSpPr>
        <xdr:cNvPr id="67613" name="図形 10"/>
        <xdr:cNvSpPr>
          <a:spLocks noChangeArrowheads="1"/>
        </xdr:cNvSpPr>
      </xdr:nvSpPr>
      <xdr:spPr>
        <a:xfrm>
          <a:off x="47625" y="2065020"/>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55</xdr:col>
          <xdr:colOff>66675</xdr:colOff>
          <xdr:row>3</xdr:row>
          <xdr:rowOff>29210</xdr:rowOff>
        </xdr:from>
        <xdr:to xmlns:xdr="http://schemas.openxmlformats.org/drawingml/2006/spreadsheetDrawing">
          <xdr:col>58</xdr:col>
          <xdr:colOff>57150</xdr:colOff>
          <xdr:row>3</xdr:row>
          <xdr:rowOff>332740</xdr:rowOff>
        </xdr:to>
        <xdr:sp textlink="">
          <xdr:nvSpPr>
            <xdr:cNvPr id="67595" name="チェック 11" hidden="1">
              <a:extLst>
                <a:ext uri="{63B3BB69-23CF-44E3-9099-C40C66FF867C}">
                  <a14:compatExt spid="_x0000_s67595"/>
                </a:ext>
              </a:extLst>
            </xdr:cNvPr>
            <xdr:cNvSpPr>
              <a:spLocks noRot="1" noChangeShapeType="1"/>
            </xdr:cNvSpPr>
          </xdr:nvSpPr>
          <xdr:spPr>
            <a:xfrm>
              <a:off x="6286500" y="917575"/>
              <a:ext cx="333375"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62</xdr:col>
          <xdr:colOff>66675</xdr:colOff>
          <xdr:row>3</xdr:row>
          <xdr:rowOff>29210</xdr:rowOff>
        </xdr:from>
        <xdr:to xmlns:xdr="http://schemas.openxmlformats.org/drawingml/2006/spreadsheetDrawing">
          <xdr:col>66</xdr:col>
          <xdr:colOff>0</xdr:colOff>
          <xdr:row>3</xdr:row>
          <xdr:rowOff>332740</xdr:rowOff>
        </xdr:to>
        <xdr:sp textlink="">
          <xdr:nvSpPr>
            <xdr:cNvPr id="67596" name="チェック 12" hidden="1">
              <a:extLst>
                <a:ext uri="{63B3BB69-23CF-44E3-9099-C40C66FF867C}">
                  <a14:compatExt spid="_x0000_s67596"/>
                </a:ext>
              </a:extLst>
            </xdr:cNvPr>
            <xdr:cNvSpPr>
              <a:spLocks noRot="1" noChangeShapeType="1"/>
            </xdr:cNvSpPr>
          </xdr:nvSpPr>
          <xdr:spPr>
            <a:xfrm>
              <a:off x="7086600" y="917575"/>
              <a:ext cx="323850"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66675</xdr:colOff>
          <xdr:row>3</xdr:row>
          <xdr:rowOff>29210</xdr:rowOff>
        </xdr:from>
        <xdr:to xmlns:xdr="http://schemas.openxmlformats.org/drawingml/2006/spreadsheetDrawing">
          <xdr:col>51</xdr:col>
          <xdr:colOff>57150</xdr:colOff>
          <xdr:row>3</xdr:row>
          <xdr:rowOff>332740</xdr:rowOff>
        </xdr:to>
        <xdr:sp textlink="">
          <xdr:nvSpPr>
            <xdr:cNvPr id="67597" name="チェック 13" hidden="1">
              <a:extLst>
                <a:ext uri="{63B3BB69-23CF-44E3-9099-C40C66FF867C}">
                  <a14:compatExt spid="_x0000_s67597"/>
                </a:ext>
              </a:extLst>
            </xdr:cNvPr>
            <xdr:cNvSpPr>
              <a:spLocks noRot="1" noChangeShapeType="1"/>
            </xdr:cNvSpPr>
          </xdr:nvSpPr>
          <xdr:spPr>
            <a:xfrm>
              <a:off x="5486400" y="917575"/>
              <a:ext cx="333375" cy="30353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28</xdr:col>
      <xdr:colOff>38100</xdr:colOff>
      <xdr:row>17</xdr:row>
      <xdr:rowOff>191770</xdr:rowOff>
    </xdr:from>
    <xdr:to xmlns:xdr="http://schemas.openxmlformats.org/drawingml/2006/spreadsheetDrawing">
      <xdr:col>35</xdr:col>
      <xdr:colOff>371475</xdr:colOff>
      <xdr:row>20</xdr:row>
      <xdr:rowOff>161925</xdr:rowOff>
    </xdr:to>
    <xdr:sp macro="" textlink="">
      <xdr:nvSpPr>
        <xdr:cNvPr id="2089" name="AutoShape 1"/>
        <xdr:cNvSpPr>
          <a:spLocks noChangeArrowheads="1"/>
        </xdr:cNvSpPr>
      </xdr:nvSpPr>
      <xdr:spPr>
        <a:xfrm>
          <a:off x="11191875" y="3106420"/>
          <a:ext cx="2314575" cy="675005"/>
        </a:xfrm>
        <a:prstGeom prst="wedgeRectCallout">
          <a:avLst>
            <a:gd name="adj1" fmla="val -8333"/>
            <a:gd name="adj2" fmla="val -72537"/>
          </a:avLst>
        </a:prstGeom>
        <a:solidFill>
          <a:srgbClr val="FFFFFF"/>
        </a:solidFill>
        <a:ln w="9525">
          <a:solidFill>
            <a:sysClr val="windowText" lastClr="000000"/>
          </a:solidFill>
          <a:miter/>
        </a:ln>
      </xdr:spPr>
      <xdr:txBody>
        <a:bodyPr vertOverflow="clip" horzOverflow="overflow" wrap="square" lIns="27432" tIns="18288" rIns="0" bIns="0" anchor="t"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指定文字列を貼り付ける場合は</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形式を選択して貼り付け⇒値</a:t>
          </a:r>
        </a:p>
        <a:p>
          <a:pPr algn="l">
            <a:lnSpc>
              <a:spcPts val="12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にすると罫線・書式がずれません。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67</xdr:row>
      <xdr:rowOff>126365</xdr:rowOff>
    </xdr:from>
    <xdr:to xmlns:xdr="http://schemas.openxmlformats.org/drawingml/2006/spreadsheetDrawing">
      <xdr:col>25</xdr:col>
      <xdr:colOff>267335</xdr:colOff>
      <xdr:row>80</xdr:row>
      <xdr:rowOff>57785</xdr:rowOff>
    </xdr:to>
    <xdr:sp macro="" textlink="">
      <xdr:nvSpPr>
        <xdr:cNvPr id="2" name="Rectangle 1"/>
        <xdr:cNvSpPr>
          <a:spLocks noChangeArrowheads="1"/>
        </xdr:cNvSpPr>
      </xdr:nvSpPr>
      <xdr:spPr>
        <a:xfrm>
          <a:off x="0" y="10658475"/>
          <a:ext cx="9239885" cy="224409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《食事数の注文・変更について》</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■食事の注文はご利用日の３週間前までに青年の家へ提出してください。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■食事数の変更がある場合は、電話連絡後訂正した食事注文表をFAXにて送付してください。変更は利用日の４日前の１２時まで。</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　それ以降はキャンセルできません。</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■バーベキューの人数変更は利用日の１週間前の12時までにご連絡ください。それ以降はキャンセルできません。</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《アレルギーの対応について》</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■利用者様の中で、食物アレルギー｢有り」に☑を付けた方は(別紙１)のアレルギー対応表にご記載ください。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※アレルギー対応表はご利用日の１週間前までに青年の家へ郵送又はFAXしてください。　</a:t>
          </a:r>
        </a:p>
        <a:p>
          <a:pPr algn="l"/>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《アレルギー対応に関するご連絡・お問合せ先》三ケ日青年の家食堂　担当：片岡　TEL 053-526-2877</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《食数に関するご連絡・お問合わせ先》  静岡県立三ケ日青年の家 TEL 053-526-7156　　FAX 053-526-0665</a:t>
          </a:r>
        </a:p>
        <a:p>
          <a:pPr algn="l"/>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104775</xdr:colOff>
          <xdr:row>66</xdr:row>
          <xdr:rowOff>29210</xdr:rowOff>
        </xdr:from>
        <xdr:to xmlns:xdr="http://schemas.openxmlformats.org/drawingml/2006/spreadsheetDrawing">
          <xdr:col>3</xdr:col>
          <xdr:colOff>28575</xdr:colOff>
          <xdr:row>67</xdr:row>
          <xdr:rowOff>10160</xdr:rowOff>
        </xdr:to>
        <xdr:sp textlink="">
          <xdr:nvSpPr>
            <xdr:cNvPr id="107522" name="チェック 2" hidden="1">
              <a:extLst>
                <a:ext uri="{63B3BB69-23CF-44E3-9099-C40C66FF867C}">
                  <a14:compatExt spid="_x0000_s107522"/>
                </a:ext>
              </a:extLst>
            </xdr:cNvPr>
            <xdr:cNvSpPr>
              <a:spLocks noRot="1" noChangeShapeType="1"/>
            </xdr:cNvSpPr>
          </xdr:nvSpPr>
          <xdr:spPr>
            <a:xfrm>
              <a:off x="1343025" y="10306050"/>
              <a:ext cx="66675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114300</xdr:colOff>
          <xdr:row>65</xdr:row>
          <xdr:rowOff>0</xdr:rowOff>
        </xdr:from>
        <xdr:to xmlns:xdr="http://schemas.openxmlformats.org/drawingml/2006/spreadsheetDrawing">
          <xdr:col>3</xdr:col>
          <xdr:colOff>19050</xdr:colOff>
          <xdr:row>66</xdr:row>
          <xdr:rowOff>19050</xdr:rowOff>
        </xdr:to>
        <xdr:sp textlink="">
          <xdr:nvSpPr>
            <xdr:cNvPr id="107523" name="チェック 3" hidden="1">
              <a:extLst>
                <a:ext uri="{63B3BB69-23CF-44E3-9099-C40C66FF867C}">
                  <a14:compatExt spid="_x0000_s107523"/>
                </a:ext>
              </a:extLst>
            </xdr:cNvPr>
            <xdr:cNvSpPr>
              <a:spLocks noRot="1" noChangeShapeType="1"/>
            </xdr:cNvSpPr>
          </xdr:nvSpPr>
          <xdr:spPr>
            <a:xfrm>
              <a:off x="1352550" y="10021570"/>
              <a:ext cx="64770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38100</xdr:colOff>
          <xdr:row>6</xdr:row>
          <xdr:rowOff>0</xdr:rowOff>
        </xdr:from>
        <xdr:to xmlns:xdr="http://schemas.openxmlformats.org/drawingml/2006/spreadsheetDrawing">
          <xdr:col>16</xdr:col>
          <xdr:colOff>266700</xdr:colOff>
          <xdr:row>6</xdr:row>
          <xdr:rowOff>238125</xdr:rowOff>
        </xdr:to>
        <xdr:sp textlink="">
          <xdr:nvSpPr>
            <xdr:cNvPr id="107524" name="チェック 4" hidden="1">
              <a:extLst>
                <a:ext uri="{63B3BB69-23CF-44E3-9099-C40C66FF867C}">
                  <a14:compatExt spid="_x0000_s107524"/>
                </a:ext>
              </a:extLst>
            </xdr:cNvPr>
            <xdr:cNvSpPr>
              <a:spLocks noRot="1" noChangeShapeType="1"/>
            </xdr:cNvSpPr>
          </xdr:nvSpPr>
          <xdr:spPr>
            <a:xfrm>
              <a:off x="6019800" y="1217295"/>
              <a:ext cx="5810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342900</xdr:colOff>
          <xdr:row>5</xdr:row>
          <xdr:rowOff>238125</xdr:rowOff>
        </xdr:from>
        <xdr:to xmlns:xdr="http://schemas.openxmlformats.org/drawingml/2006/spreadsheetDrawing">
          <xdr:col>19</xdr:col>
          <xdr:colOff>247650</xdr:colOff>
          <xdr:row>6</xdr:row>
          <xdr:rowOff>238125</xdr:rowOff>
        </xdr:to>
        <xdr:sp textlink="">
          <xdr:nvSpPr>
            <xdr:cNvPr id="107525" name="チェック 5" hidden="1">
              <a:extLst>
                <a:ext uri="{63B3BB69-23CF-44E3-9099-C40C66FF867C}">
                  <a14:compatExt spid="_x0000_s107525"/>
                </a:ext>
              </a:extLst>
            </xdr:cNvPr>
            <xdr:cNvSpPr>
              <a:spLocks noRot="1" noChangeShapeType="1"/>
            </xdr:cNvSpPr>
          </xdr:nvSpPr>
          <xdr:spPr>
            <a:xfrm>
              <a:off x="6677025" y="1207770"/>
              <a:ext cx="6572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5</xdr:row>
          <xdr:rowOff>238125</xdr:rowOff>
        </xdr:from>
        <xdr:to xmlns:xdr="http://schemas.openxmlformats.org/drawingml/2006/spreadsheetDrawing">
          <xdr:col>21</xdr:col>
          <xdr:colOff>57150</xdr:colOff>
          <xdr:row>7</xdr:row>
          <xdr:rowOff>0</xdr:rowOff>
        </xdr:to>
        <xdr:sp textlink="">
          <xdr:nvSpPr>
            <xdr:cNvPr id="107526" name="チェック 6" hidden="1">
              <a:extLst>
                <a:ext uri="{63B3BB69-23CF-44E3-9099-C40C66FF867C}">
                  <a14:compatExt spid="_x0000_s107526"/>
                </a:ext>
              </a:extLst>
            </xdr:cNvPr>
            <xdr:cNvSpPr>
              <a:spLocks noRot="1" noChangeShapeType="1"/>
            </xdr:cNvSpPr>
          </xdr:nvSpPr>
          <xdr:spPr>
            <a:xfrm>
              <a:off x="7296150" y="1207770"/>
              <a:ext cx="6286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28575</xdr:colOff>
          <xdr:row>6</xdr:row>
          <xdr:rowOff>9525</xdr:rowOff>
        </xdr:from>
        <xdr:to xmlns:xdr="http://schemas.openxmlformats.org/drawingml/2006/spreadsheetDrawing">
          <xdr:col>23</xdr:col>
          <xdr:colOff>66675</xdr:colOff>
          <xdr:row>6</xdr:row>
          <xdr:rowOff>238125</xdr:rowOff>
        </xdr:to>
        <xdr:sp textlink="">
          <xdr:nvSpPr>
            <xdr:cNvPr id="107527" name="チェック 7" hidden="1">
              <a:extLst>
                <a:ext uri="{63B3BB69-23CF-44E3-9099-C40C66FF867C}">
                  <a14:compatExt spid="_x0000_s107527"/>
                </a:ext>
              </a:extLst>
            </xdr:cNvPr>
            <xdr:cNvSpPr>
              <a:spLocks noRot="1" noChangeShapeType="1"/>
            </xdr:cNvSpPr>
          </xdr:nvSpPr>
          <xdr:spPr>
            <a:xfrm>
              <a:off x="7896225" y="1226820"/>
              <a:ext cx="590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180975</xdr:colOff>
          <xdr:row>5</xdr:row>
          <xdr:rowOff>219710</xdr:rowOff>
        </xdr:from>
        <xdr:to xmlns:xdr="http://schemas.openxmlformats.org/drawingml/2006/spreadsheetDrawing">
          <xdr:col>25</xdr:col>
          <xdr:colOff>219075</xdr:colOff>
          <xdr:row>6</xdr:row>
          <xdr:rowOff>238125</xdr:rowOff>
        </xdr:to>
        <xdr:sp textlink="">
          <xdr:nvSpPr>
            <xdr:cNvPr id="107528" name="チェック 8" hidden="1">
              <a:extLst>
                <a:ext uri="{63B3BB69-23CF-44E3-9099-C40C66FF867C}">
                  <a14:compatExt spid="_x0000_s107528"/>
                </a:ext>
              </a:extLst>
            </xdr:cNvPr>
            <xdr:cNvSpPr>
              <a:spLocks noRot="1" noChangeShapeType="1"/>
            </xdr:cNvSpPr>
          </xdr:nvSpPr>
          <xdr:spPr>
            <a:xfrm>
              <a:off x="8601075" y="1189355"/>
              <a:ext cx="590550" cy="266065"/>
            </a:xfrm>
            <a:prstGeom prst="rect"/>
          </xdr:spPr>
        </xdr:sp>
        <xdr:clientData/>
      </xdr:twoCellAnchor>
    </mc:Choice>
    <mc:Fallback/>
  </mc:AlternateContent>
  <xdr:twoCellAnchor>
    <xdr:from xmlns:xdr="http://schemas.openxmlformats.org/drawingml/2006/spreadsheetDrawing">
      <xdr:col>21</xdr:col>
      <xdr:colOff>245110</xdr:colOff>
      <xdr:row>0</xdr:row>
      <xdr:rowOff>82550</xdr:rowOff>
    </xdr:from>
    <xdr:to xmlns:xdr="http://schemas.openxmlformats.org/drawingml/2006/spreadsheetDrawing">
      <xdr:col>25</xdr:col>
      <xdr:colOff>179070</xdr:colOff>
      <xdr:row>2</xdr:row>
      <xdr:rowOff>72390</xdr:rowOff>
    </xdr:to>
    <xdr:sp macro="" textlink="">
      <xdr:nvSpPr>
        <xdr:cNvPr id="3" name="Text Box 9"/>
        <xdr:cNvSpPr txBox="1">
          <a:spLocks noChangeArrowheads="1"/>
        </xdr:cNvSpPr>
      </xdr:nvSpPr>
      <xdr:spPr>
        <a:xfrm>
          <a:off x="8112760" y="82550"/>
          <a:ext cx="1038860" cy="332740"/>
        </a:xfrm>
        <a:prstGeom prst="rect">
          <a:avLst/>
        </a:prstGeom>
        <a:solidFill>
          <a:srgbClr val="FFFFFF"/>
        </a:solidFill>
        <a:ln w="19050">
          <a:solidFill>
            <a:srgbClr val="FF0000"/>
          </a:solidFill>
          <a:miter/>
        </a:ln>
      </xdr:spPr>
      <xdr:txBody>
        <a:bodyPr vertOverflow="clip" horzOverflow="overflow" wrap="square" lIns="54864" tIns="36576" rIns="54864" bIns="0" anchor="t" upright="1"/>
        <a:lstStyle/>
        <a:p>
          <a:pPr algn="ctr">
            <a:lnSpc>
              <a:spcPts val="2400"/>
            </a:lnSpc>
          </a:pPr>
          <a:r>
            <a:rPr lang="ja-JP" altLang="en-US" sz="20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記入例</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742950</xdr:colOff>
          <xdr:row>59</xdr:row>
          <xdr:rowOff>180975</xdr:rowOff>
        </xdr:from>
        <xdr:to xmlns:xdr="http://schemas.openxmlformats.org/drawingml/2006/spreadsheetDrawing">
          <xdr:col>0</xdr:col>
          <xdr:colOff>1219200</xdr:colOff>
          <xdr:row>61</xdr:row>
          <xdr:rowOff>238125</xdr:rowOff>
        </xdr:to>
        <xdr:sp textlink="">
          <xdr:nvSpPr>
            <xdr:cNvPr id="107530" name="チェック 10" hidden="1">
              <a:extLst>
                <a:ext uri="{63B3BB69-23CF-44E3-9099-C40C66FF867C}">
                  <a14:compatExt spid="_x0000_s107530"/>
                </a:ext>
              </a:extLst>
            </xdr:cNvPr>
            <xdr:cNvSpPr>
              <a:spLocks noRot="1" noChangeShapeType="1"/>
            </xdr:cNvSpPr>
          </xdr:nvSpPr>
          <xdr:spPr>
            <a:xfrm>
              <a:off x="742950" y="8688705"/>
              <a:ext cx="476250" cy="462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29210</xdr:colOff>
          <xdr:row>59</xdr:row>
          <xdr:rowOff>104775</xdr:rowOff>
        </xdr:from>
        <xdr:to xmlns:xdr="http://schemas.openxmlformats.org/drawingml/2006/spreadsheetDrawing">
          <xdr:col>0</xdr:col>
          <xdr:colOff>742950</xdr:colOff>
          <xdr:row>62</xdr:row>
          <xdr:rowOff>57785</xdr:rowOff>
        </xdr:to>
        <xdr:sp textlink="">
          <xdr:nvSpPr>
            <xdr:cNvPr id="107531" name="チェック 11" hidden="1">
              <a:extLst>
                <a:ext uri="{63B3BB69-23CF-44E3-9099-C40C66FF867C}">
                  <a14:compatExt spid="_x0000_s107531"/>
                </a:ext>
              </a:extLst>
            </xdr:cNvPr>
            <xdr:cNvSpPr>
              <a:spLocks noRot="1" noChangeShapeType="1"/>
            </xdr:cNvSpPr>
          </xdr:nvSpPr>
          <xdr:spPr>
            <a:xfrm>
              <a:off x="29210" y="8612505"/>
              <a:ext cx="713740" cy="6134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66675</xdr:colOff>
          <xdr:row>65</xdr:row>
          <xdr:rowOff>200025</xdr:rowOff>
        </xdr:from>
        <xdr:to xmlns:xdr="http://schemas.openxmlformats.org/drawingml/2006/spreadsheetDrawing">
          <xdr:col>8</xdr:col>
          <xdr:colOff>304800</xdr:colOff>
          <xdr:row>67</xdr:row>
          <xdr:rowOff>67310</xdr:rowOff>
        </xdr:to>
        <xdr:sp textlink="">
          <xdr:nvSpPr>
            <xdr:cNvPr id="107533" name="チェック 13" hidden="1">
              <a:extLst>
                <a:ext uri="{63B3BB69-23CF-44E3-9099-C40C66FF867C}">
                  <a14:compatExt spid="_x0000_s107533"/>
                </a:ext>
              </a:extLst>
            </xdr:cNvPr>
            <xdr:cNvSpPr>
              <a:spLocks noRot="1" noChangeShapeType="1"/>
            </xdr:cNvSpPr>
          </xdr:nvSpPr>
          <xdr:spPr>
            <a:xfrm>
              <a:off x="3067050" y="10221595"/>
              <a:ext cx="866775" cy="377825"/>
            </a:xfrm>
            <a:prstGeom prst="rect"/>
          </xdr:spPr>
        </xdr:sp>
        <xdr:clientData/>
      </xdr:twoCellAnchor>
    </mc:Choice>
    <mc:Fallback/>
  </mc:AlternateContent>
  <xdr:twoCellAnchor>
    <xdr:from xmlns:xdr="http://schemas.openxmlformats.org/drawingml/2006/spreadsheetDrawing">
      <xdr:col>12</xdr:col>
      <xdr:colOff>387350</xdr:colOff>
      <xdr:row>65</xdr:row>
      <xdr:rowOff>135255</xdr:rowOff>
    </xdr:from>
    <xdr:to xmlns:xdr="http://schemas.openxmlformats.org/drawingml/2006/spreadsheetDrawing">
      <xdr:col>25</xdr:col>
      <xdr:colOff>43815</xdr:colOff>
      <xdr:row>70</xdr:row>
      <xdr:rowOff>120650</xdr:rowOff>
    </xdr:to>
    <xdr:sp macro="" textlink="">
      <xdr:nvSpPr>
        <xdr:cNvPr id="4" name="図形 14"/>
        <xdr:cNvSpPr/>
      </xdr:nvSpPr>
      <xdr:spPr>
        <a:xfrm>
          <a:off x="5387975" y="10156825"/>
          <a:ext cx="3628390" cy="1094105"/>
        </a:xfrm>
        <a:prstGeom prst="wedgeRectCallout">
          <a:avLst>
            <a:gd name="adj1" fmla="val -67751"/>
            <a:gd name="adj2" fmla="val -36582"/>
          </a:avLst>
        </a:prstGeom>
        <a:solidFill>
          <a:schemeClr val="bg1"/>
        </a:solidFill>
        <a:ln w="28575"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lang="en-US"/>
        </a:p>
      </xdr:txBody>
    </xdr:sp>
    <xdr:clientData/>
  </xdr:twoCellAnchor>
  <xdr:twoCellAnchor>
    <xdr:from xmlns:xdr="http://schemas.openxmlformats.org/drawingml/2006/spreadsheetDrawing">
      <xdr:col>13</xdr:col>
      <xdr:colOff>144780</xdr:colOff>
      <xdr:row>65</xdr:row>
      <xdr:rowOff>145415</xdr:rowOff>
    </xdr:from>
    <xdr:to xmlns:xdr="http://schemas.openxmlformats.org/drawingml/2006/spreadsheetDrawing">
      <xdr:col>25</xdr:col>
      <xdr:colOff>64135</xdr:colOff>
      <xdr:row>71</xdr:row>
      <xdr:rowOff>10160</xdr:rowOff>
    </xdr:to>
    <xdr:sp macro="" textlink="">
      <xdr:nvSpPr>
        <xdr:cNvPr id="5" name="テキスト 15"/>
        <xdr:cNvSpPr txBox="1"/>
      </xdr:nvSpPr>
      <xdr:spPr>
        <a:xfrm>
          <a:off x="5574030" y="10166985"/>
          <a:ext cx="3462655" cy="1144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rIns="0"/>
        <a:lstStyle/>
        <a:p>
          <a:pPr>
            <a:lnSpc>
              <a:spcPts val="1700"/>
            </a:lnSpc>
          </a:pPr>
          <a:r>
            <a:rPr kumimoji="1" lang="ja-JP" altLang="en-US" sz="1400">
              <a:solidFill>
                <a:srgbClr val="FF0000"/>
              </a:solidFill>
              <a:latin typeface="HG丸ｺﾞｼｯｸM-PRO"/>
              <a:ea typeface="HG丸ｺﾞｼｯｸM-PRO"/>
            </a:rPr>
            <a:t>特別支援学校等で、食堂で借りたいもの（キッチンバサミ・皿）、ミキサーなど洗浄希望される場合は「洗浄有り」にチェックを入れてください。</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114300</xdr:colOff>
          <xdr:row>65</xdr:row>
          <xdr:rowOff>0</xdr:rowOff>
        </xdr:from>
        <xdr:to xmlns:xdr="http://schemas.openxmlformats.org/drawingml/2006/spreadsheetDrawing">
          <xdr:col>3</xdr:col>
          <xdr:colOff>19050</xdr:colOff>
          <xdr:row>66</xdr:row>
          <xdr:rowOff>19050</xdr:rowOff>
        </xdr:to>
        <xdr:sp textlink="">
          <xdr:nvSpPr>
            <xdr:cNvPr id="107549" name="チェック 29" hidden="1">
              <a:extLst>
                <a:ext uri="{63B3BB69-23CF-44E3-9099-C40C66FF867C}">
                  <a14:compatExt spid="_x0000_s107549"/>
                </a:ext>
              </a:extLst>
            </xdr:cNvPr>
            <xdr:cNvSpPr>
              <a:spLocks noRot="1" noChangeShapeType="1"/>
            </xdr:cNvSpPr>
          </xdr:nvSpPr>
          <xdr:spPr>
            <a:xfrm>
              <a:off x="1352550" y="10021570"/>
              <a:ext cx="64770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104775</xdr:colOff>
          <xdr:row>66</xdr:row>
          <xdr:rowOff>29210</xdr:rowOff>
        </xdr:from>
        <xdr:to xmlns:xdr="http://schemas.openxmlformats.org/drawingml/2006/spreadsheetDrawing">
          <xdr:col>3</xdr:col>
          <xdr:colOff>28575</xdr:colOff>
          <xdr:row>67</xdr:row>
          <xdr:rowOff>10160</xdr:rowOff>
        </xdr:to>
        <xdr:sp textlink="">
          <xdr:nvSpPr>
            <xdr:cNvPr id="107550" name="チェック 30" hidden="1">
              <a:extLst>
                <a:ext uri="{63B3BB69-23CF-44E3-9099-C40C66FF867C}">
                  <a14:compatExt spid="_x0000_s107550"/>
                </a:ext>
              </a:extLst>
            </xdr:cNvPr>
            <xdr:cNvSpPr>
              <a:spLocks noRot="1" noChangeShapeType="1"/>
            </xdr:cNvSpPr>
          </xdr:nvSpPr>
          <xdr:spPr>
            <a:xfrm>
              <a:off x="1343025" y="10306050"/>
              <a:ext cx="66675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114300</xdr:colOff>
          <xdr:row>65</xdr:row>
          <xdr:rowOff>0</xdr:rowOff>
        </xdr:from>
        <xdr:to xmlns:xdr="http://schemas.openxmlformats.org/drawingml/2006/spreadsheetDrawing">
          <xdr:col>3</xdr:col>
          <xdr:colOff>19050</xdr:colOff>
          <xdr:row>66</xdr:row>
          <xdr:rowOff>19050</xdr:rowOff>
        </xdr:to>
        <xdr:sp textlink="">
          <xdr:nvSpPr>
            <xdr:cNvPr id="107551" name="チェック 31" hidden="1">
              <a:extLst>
                <a:ext uri="{63B3BB69-23CF-44E3-9099-C40C66FF867C}">
                  <a14:compatExt spid="_x0000_s107551"/>
                </a:ext>
              </a:extLst>
            </xdr:cNvPr>
            <xdr:cNvSpPr>
              <a:spLocks noRot="1" noChangeShapeType="1"/>
            </xdr:cNvSpPr>
          </xdr:nvSpPr>
          <xdr:spPr>
            <a:xfrm>
              <a:off x="1352550" y="10021570"/>
              <a:ext cx="64770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65</xdr:row>
          <xdr:rowOff>219075</xdr:rowOff>
        </xdr:from>
        <xdr:to xmlns:xdr="http://schemas.openxmlformats.org/drawingml/2006/spreadsheetDrawing">
          <xdr:col>6</xdr:col>
          <xdr:colOff>66675</xdr:colOff>
          <xdr:row>67</xdr:row>
          <xdr:rowOff>67310</xdr:rowOff>
        </xdr:to>
        <xdr:sp textlink="">
          <xdr:nvSpPr>
            <xdr:cNvPr id="107552" name="チェック 32" hidden="1">
              <a:extLst>
                <a:ext uri="{63B3BB69-23CF-44E3-9099-C40C66FF867C}">
                  <a14:compatExt spid="_x0000_s107552"/>
                </a:ext>
              </a:extLst>
            </xdr:cNvPr>
            <xdr:cNvSpPr>
              <a:spLocks noRot="1" noChangeShapeType="1"/>
            </xdr:cNvSpPr>
          </xdr:nvSpPr>
          <xdr:spPr>
            <a:xfrm>
              <a:off x="2295525" y="10240645"/>
              <a:ext cx="771525" cy="3587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absolute">
        <xdr:from xmlns:xdr="http://schemas.openxmlformats.org/drawingml/2006/spreadsheetDrawing">
          <xdr:col>4</xdr:col>
          <xdr:colOff>38100</xdr:colOff>
          <xdr:row>65</xdr:row>
          <xdr:rowOff>0</xdr:rowOff>
        </xdr:from>
        <xdr:to xmlns:xdr="http://schemas.openxmlformats.org/drawingml/2006/spreadsheetDrawing">
          <xdr:col>6</xdr:col>
          <xdr:colOff>247650</xdr:colOff>
          <xdr:row>66</xdr:row>
          <xdr:rowOff>10160</xdr:rowOff>
        </xdr:to>
        <xdr:sp textlink="">
          <xdr:nvSpPr>
            <xdr:cNvPr id="107554" name="チェック 34" hidden="1">
              <a:extLst>
                <a:ext uri="{63B3BB69-23CF-44E3-9099-C40C66FF867C}">
                  <a14:compatExt spid="_x0000_s107554"/>
                </a:ext>
              </a:extLst>
            </xdr:cNvPr>
            <xdr:cNvSpPr>
              <a:spLocks noRot="1" noChangeShapeType="1"/>
            </xdr:cNvSpPr>
          </xdr:nvSpPr>
          <xdr:spPr>
            <a:xfrm>
              <a:off x="2295525" y="10021570"/>
              <a:ext cx="952500" cy="26543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mlns:xdr="http://schemas.openxmlformats.org/drawingml/2006/spreadsheetDrawing">
          <xdr:col>9</xdr:col>
          <xdr:colOff>266700</xdr:colOff>
          <xdr:row>65</xdr:row>
          <xdr:rowOff>0</xdr:rowOff>
        </xdr:from>
        <xdr:to xmlns:xdr="http://schemas.openxmlformats.org/drawingml/2006/spreadsheetDrawing">
          <xdr:col>11</xdr:col>
          <xdr:colOff>238125</xdr:colOff>
          <xdr:row>66</xdr:row>
          <xdr:rowOff>10160</xdr:rowOff>
        </xdr:to>
        <xdr:sp textlink="">
          <xdr:nvSpPr>
            <xdr:cNvPr id="107555" name="チェック 35" hidden="1">
              <a:extLst>
                <a:ext uri="{63B3BB69-23CF-44E3-9099-C40C66FF867C}">
                  <a14:compatExt spid="_x0000_s107555"/>
                </a:ext>
              </a:extLst>
            </xdr:cNvPr>
            <xdr:cNvSpPr>
              <a:spLocks noRot="1" noChangeShapeType="1"/>
            </xdr:cNvSpPr>
          </xdr:nvSpPr>
          <xdr:spPr>
            <a:xfrm>
              <a:off x="4286250" y="10021570"/>
              <a:ext cx="600075" cy="265430"/>
            </a:xfrm>
            <a:prstGeom prst="rec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65</xdr:row>
      <xdr:rowOff>116840</xdr:rowOff>
    </xdr:from>
    <xdr:to xmlns:xdr="http://schemas.openxmlformats.org/drawingml/2006/spreadsheetDrawing">
      <xdr:col>26</xdr:col>
      <xdr:colOff>0</xdr:colOff>
      <xdr:row>78</xdr:row>
      <xdr:rowOff>67310</xdr:rowOff>
    </xdr:to>
    <xdr:sp macro="" textlink="">
      <xdr:nvSpPr>
        <xdr:cNvPr id="68612" name="Rectangle 3"/>
        <xdr:cNvSpPr>
          <a:spLocks noChangeArrowheads="1"/>
        </xdr:cNvSpPr>
      </xdr:nvSpPr>
      <xdr:spPr>
        <a:xfrm>
          <a:off x="0" y="10306050"/>
          <a:ext cx="9248775" cy="226314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《食事数の注文・変更について》</a:t>
          </a:r>
        </a:p>
        <a:p>
          <a:pPr algn="l">
            <a:lnSpc>
              <a:spcPts val="14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■食事の注文はご利用日の３週間前までに青年の家へ提出してください。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■食事数の変更がある場合は、電話連絡後訂正した食事注文表をFAXにて送付してください。変更は利用日の４日前の１２時まで。</a:t>
          </a:r>
        </a:p>
        <a:p>
          <a:pPr algn="l">
            <a:lnSpc>
              <a:spcPts val="14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　それ以降はキャンセルできません。</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■バーベキューの人数変更は利用日の１週間前の12時までにご連絡ください。それ以降はキャンセルできません。</a:t>
          </a:r>
        </a:p>
        <a:p>
          <a:pPr algn="l">
            <a:lnSpc>
              <a:spcPts val="14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《アレルギーの対応について》</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■利用者様の中で、食物アレルギー｢有り」に☑を付けた方は(別紙１)のアレルギー対応表にご記載ください。</a:t>
          </a:r>
        </a:p>
        <a:p>
          <a:pPr algn="l">
            <a:lnSpc>
              <a:spcPts val="14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※アレルギー対応表はご利用日の１週間前までに青年の家へ郵送又はFAXしてください。　</a:t>
          </a:r>
        </a:p>
        <a:p>
          <a:pPr algn="l"/>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《アレルギー対応に関するご連絡・お問合せ先》三ケ日青年の家食堂　担当：片岡　TEL 053-526-2877</a:t>
          </a:r>
        </a:p>
        <a:p>
          <a:pPr algn="l">
            <a:lnSpc>
              <a:spcPts val="14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《食数に関するご連絡・お問合わせ先》  静岡県立三ケ日青年の家 TEL 053-526-7156　　FAX 053-526-0665</a:t>
          </a:r>
        </a:p>
        <a:p>
          <a:pPr algn="l"/>
          <a:endParaRPr/>
        </a:p>
      </xdr:txBody>
    </xdr:sp>
    <xdr:clientData/>
  </xdr:twoCellAnchor>
  <mc:AlternateContent xmlns:mc="http://schemas.openxmlformats.org/markup-compatibility/2006">
    <mc:Choice xmlns:a14="http://schemas.microsoft.com/office/drawing/2010/main" Requires="a14">
      <xdr:twoCellAnchor editAs="absolute">
        <xdr:from xmlns:xdr="http://schemas.openxmlformats.org/drawingml/2006/spreadsheetDrawing">
          <xdr:col>13</xdr:col>
          <xdr:colOff>66675</xdr:colOff>
          <xdr:row>3</xdr:row>
          <xdr:rowOff>209550</xdr:rowOff>
        </xdr:from>
        <xdr:to xmlns:xdr="http://schemas.openxmlformats.org/drawingml/2006/spreadsheetDrawing">
          <xdr:col>15</xdr:col>
          <xdr:colOff>95250</xdr:colOff>
          <xdr:row>4</xdr:row>
          <xdr:rowOff>238125</xdr:rowOff>
        </xdr:to>
        <xdr:sp textlink="">
          <xdr:nvSpPr>
            <xdr:cNvPr id="68627" name="チェック 19" hidden="1">
              <a:extLst>
                <a:ext uri="{63B3BB69-23CF-44E3-9099-C40C66FF867C}">
                  <a14:compatExt spid="_x0000_s68627"/>
                </a:ext>
              </a:extLst>
            </xdr:cNvPr>
            <xdr:cNvSpPr>
              <a:spLocks noRot="1" noChangeShapeType="1"/>
            </xdr:cNvSpPr>
          </xdr:nvSpPr>
          <xdr:spPr>
            <a:xfrm>
              <a:off x="5495925" y="836295"/>
              <a:ext cx="581025" cy="276225"/>
            </a:xfrm>
            <a:prstGeom prst="rec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38100</xdr:colOff>
          <xdr:row>4</xdr:row>
          <xdr:rowOff>0</xdr:rowOff>
        </xdr:from>
        <xdr:to xmlns:xdr="http://schemas.openxmlformats.org/drawingml/2006/spreadsheetDrawing">
          <xdr:col>16</xdr:col>
          <xdr:colOff>266700</xdr:colOff>
          <xdr:row>4</xdr:row>
          <xdr:rowOff>238125</xdr:rowOff>
        </xdr:to>
        <xdr:sp textlink="">
          <xdr:nvSpPr>
            <xdr:cNvPr id="68628" name="チェック 20" hidden="1">
              <a:extLst>
                <a:ext uri="{63B3BB69-23CF-44E3-9099-C40C66FF867C}">
                  <a14:compatExt spid="_x0000_s68628"/>
                </a:ext>
              </a:extLst>
            </xdr:cNvPr>
            <xdr:cNvSpPr>
              <a:spLocks noRot="1" noChangeShapeType="1"/>
            </xdr:cNvSpPr>
          </xdr:nvSpPr>
          <xdr:spPr>
            <a:xfrm>
              <a:off x="6019800" y="874395"/>
              <a:ext cx="5810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342900</xdr:colOff>
          <xdr:row>3</xdr:row>
          <xdr:rowOff>238125</xdr:rowOff>
        </xdr:from>
        <xdr:to xmlns:xdr="http://schemas.openxmlformats.org/drawingml/2006/spreadsheetDrawing">
          <xdr:col>19</xdr:col>
          <xdr:colOff>247650</xdr:colOff>
          <xdr:row>4</xdr:row>
          <xdr:rowOff>238125</xdr:rowOff>
        </xdr:to>
        <xdr:sp textlink="">
          <xdr:nvSpPr>
            <xdr:cNvPr id="68629" name="チェック 21" hidden="1">
              <a:extLst>
                <a:ext uri="{63B3BB69-23CF-44E3-9099-C40C66FF867C}">
                  <a14:compatExt spid="_x0000_s68629"/>
                </a:ext>
              </a:extLst>
            </xdr:cNvPr>
            <xdr:cNvSpPr>
              <a:spLocks noRot="1" noChangeShapeType="1"/>
            </xdr:cNvSpPr>
          </xdr:nvSpPr>
          <xdr:spPr>
            <a:xfrm>
              <a:off x="6677025" y="864870"/>
              <a:ext cx="6572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3</xdr:row>
          <xdr:rowOff>238125</xdr:rowOff>
        </xdr:from>
        <xdr:to xmlns:xdr="http://schemas.openxmlformats.org/drawingml/2006/spreadsheetDrawing">
          <xdr:col>21</xdr:col>
          <xdr:colOff>57150</xdr:colOff>
          <xdr:row>5</xdr:row>
          <xdr:rowOff>0</xdr:rowOff>
        </xdr:to>
        <xdr:sp textlink="">
          <xdr:nvSpPr>
            <xdr:cNvPr id="68630" name="チェック 22" hidden="1">
              <a:extLst>
                <a:ext uri="{63B3BB69-23CF-44E3-9099-C40C66FF867C}">
                  <a14:compatExt spid="_x0000_s68630"/>
                </a:ext>
              </a:extLst>
            </xdr:cNvPr>
            <xdr:cNvSpPr>
              <a:spLocks noRot="1" noChangeShapeType="1"/>
            </xdr:cNvSpPr>
          </xdr:nvSpPr>
          <xdr:spPr>
            <a:xfrm>
              <a:off x="7296150" y="864870"/>
              <a:ext cx="6286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28575</xdr:colOff>
          <xdr:row>4</xdr:row>
          <xdr:rowOff>9525</xdr:rowOff>
        </xdr:from>
        <xdr:to xmlns:xdr="http://schemas.openxmlformats.org/drawingml/2006/spreadsheetDrawing">
          <xdr:col>23</xdr:col>
          <xdr:colOff>66675</xdr:colOff>
          <xdr:row>4</xdr:row>
          <xdr:rowOff>238125</xdr:rowOff>
        </xdr:to>
        <xdr:sp textlink="">
          <xdr:nvSpPr>
            <xdr:cNvPr id="68631" name="チェック 23" hidden="1">
              <a:extLst>
                <a:ext uri="{63B3BB69-23CF-44E3-9099-C40C66FF867C}">
                  <a14:compatExt spid="_x0000_s68631"/>
                </a:ext>
              </a:extLst>
            </xdr:cNvPr>
            <xdr:cNvSpPr>
              <a:spLocks noRot="1" noChangeShapeType="1"/>
            </xdr:cNvSpPr>
          </xdr:nvSpPr>
          <xdr:spPr>
            <a:xfrm>
              <a:off x="7896225" y="883920"/>
              <a:ext cx="590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180975</xdr:colOff>
          <xdr:row>3</xdr:row>
          <xdr:rowOff>219710</xdr:rowOff>
        </xdr:from>
        <xdr:to xmlns:xdr="http://schemas.openxmlformats.org/drawingml/2006/spreadsheetDrawing">
          <xdr:col>25</xdr:col>
          <xdr:colOff>219075</xdr:colOff>
          <xdr:row>4</xdr:row>
          <xdr:rowOff>238125</xdr:rowOff>
        </xdr:to>
        <xdr:sp textlink="">
          <xdr:nvSpPr>
            <xdr:cNvPr id="68632" name="チェック 24" hidden="1">
              <a:extLst>
                <a:ext uri="{63B3BB69-23CF-44E3-9099-C40C66FF867C}">
                  <a14:compatExt spid="_x0000_s68632"/>
                </a:ext>
              </a:extLst>
            </xdr:cNvPr>
            <xdr:cNvSpPr>
              <a:spLocks noRot="1" noChangeShapeType="1"/>
            </xdr:cNvSpPr>
          </xdr:nvSpPr>
          <xdr:spPr>
            <a:xfrm>
              <a:off x="8601075" y="846455"/>
              <a:ext cx="590550"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742950</xdr:colOff>
          <xdr:row>57</xdr:row>
          <xdr:rowOff>180975</xdr:rowOff>
        </xdr:from>
        <xdr:to xmlns:xdr="http://schemas.openxmlformats.org/drawingml/2006/spreadsheetDrawing">
          <xdr:col>0</xdr:col>
          <xdr:colOff>1219200</xdr:colOff>
          <xdr:row>59</xdr:row>
          <xdr:rowOff>238125</xdr:rowOff>
        </xdr:to>
        <xdr:sp textlink="">
          <xdr:nvSpPr>
            <xdr:cNvPr id="68643" name="チェック 35" hidden="1">
              <a:extLst>
                <a:ext uri="{63B3BB69-23CF-44E3-9099-C40C66FF867C}">
                  <a14:compatExt spid="_x0000_s68643"/>
                </a:ext>
              </a:extLst>
            </xdr:cNvPr>
            <xdr:cNvSpPr>
              <a:spLocks noRot="1" noChangeShapeType="1"/>
            </xdr:cNvSpPr>
          </xdr:nvSpPr>
          <xdr:spPr>
            <a:xfrm>
              <a:off x="742950" y="8345805"/>
              <a:ext cx="476250" cy="462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29210</xdr:colOff>
          <xdr:row>57</xdr:row>
          <xdr:rowOff>104775</xdr:rowOff>
        </xdr:from>
        <xdr:to xmlns:xdr="http://schemas.openxmlformats.org/drawingml/2006/spreadsheetDrawing">
          <xdr:col>0</xdr:col>
          <xdr:colOff>742950</xdr:colOff>
          <xdr:row>60</xdr:row>
          <xdr:rowOff>57785</xdr:rowOff>
        </xdr:to>
        <xdr:sp textlink="">
          <xdr:nvSpPr>
            <xdr:cNvPr id="68644" name="チェック 36" hidden="1">
              <a:extLst>
                <a:ext uri="{63B3BB69-23CF-44E3-9099-C40C66FF867C}">
                  <a14:compatExt spid="_x0000_s68644"/>
                </a:ext>
              </a:extLst>
            </xdr:cNvPr>
            <xdr:cNvSpPr>
              <a:spLocks noRot="1" noChangeShapeType="1"/>
            </xdr:cNvSpPr>
          </xdr:nvSpPr>
          <xdr:spPr>
            <a:xfrm>
              <a:off x="29210" y="8269605"/>
              <a:ext cx="713740" cy="6134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114300</xdr:colOff>
          <xdr:row>63</xdr:row>
          <xdr:rowOff>0</xdr:rowOff>
        </xdr:from>
        <xdr:to xmlns:xdr="http://schemas.openxmlformats.org/drawingml/2006/spreadsheetDrawing">
          <xdr:col>3</xdr:col>
          <xdr:colOff>19050</xdr:colOff>
          <xdr:row>64</xdr:row>
          <xdr:rowOff>19050</xdr:rowOff>
        </xdr:to>
        <xdr:sp textlink="">
          <xdr:nvSpPr>
            <xdr:cNvPr id="68658" name="チェック 50" hidden="1">
              <a:extLst>
                <a:ext uri="{63B3BB69-23CF-44E3-9099-C40C66FF867C}">
                  <a14:compatExt spid="_x0000_s68658"/>
                </a:ext>
              </a:extLst>
            </xdr:cNvPr>
            <xdr:cNvSpPr>
              <a:spLocks noRot="1" noChangeShapeType="1"/>
            </xdr:cNvSpPr>
          </xdr:nvSpPr>
          <xdr:spPr>
            <a:xfrm>
              <a:off x="1352550" y="9678670"/>
              <a:ext cx="64770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absolute">
        <xdr:from xmlns:xdr="http://schemas.openxmlformats.org/drawingml/2006/spreadsheetDrawing">
          <xdr:col>4</xdr:col>
          <xdr:colOff>38100</xdr:colOff>
          <xdr:row>63</xdr:row>
          <xdr:rowOff>0</xdr:rowOff>
        </xdr:from>
        <xdr:to xmlns:xdr="http://schemas.openxmlformats.org/drawingml/2006/spreadsheetDrawing">
          <xdr:col>6</xdr:col>
          <xdr:colOff>238125</xdr:colOff>
          <xdr:row>64</xdr:row>
          <xdr:rowOff>10160</xdr:rowOff>
        </xdr:to>
        <xdr:sp textlink="">
          <xdr:nvSpPr>
            <xdr:cNvPr id="68659" name="チェック 51" hidden="1">
              <a:extLst>
                <a:ext uri="{63B3BB69-23CF-44E3-9099-C40C66FF867C}">
                  <a14:compatExt spid="_x0000_s68659"/>
                </a:ext>
              </a:extLst>
            </xdr:cNvPr>
            <xdr:cNvSpPr>
              <a:spLocks noRot="1" noChangeShapeType="1"/>
            </xdr:cNvSpPr>
          </xdr:nvSpPr>
          <xdr:spPr>
            <a:xfrm>
              <a:off x="2295525" y="9678670"/>
              <a:ext cx="942975" cy="26543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mlns:xdr="http://schemas.openxmlformats.org/drawingml/2006/spreadsheetDrawing">
          <xdr:col>9</xdr:col>
          <xdr:colOff>238125</xdr:colOff>
          <xdr:row>63</xdr:row>
          <xdr:rowOff>0</xdr:rowOff>
        </xdr:from>
        <xdr:to xmlns:xdr="http://schemas.openxmlformats.org/drawingml/2006/spreadsheetDrawing">
          <xdr:col>11</xdr:col>
          <xdr:colOff>209550</xdr:colOff>
          <xdr:row>64</xdr:row>
          <xdr:rowOff>10160</xdr:rowOff>
        </xdr:to>
        <xdr:sp textlink="">
          <xdr:nvSpPr>
            <xdr:cNvPr id="68660" name="チェック 52" hidden="1">
              <a:extLst>
                <a:ext uri="{63B3BB69-23CF-44E3-9099-C40C66FF867C}">
                  <a14:compatExt spid="_x0000_s68660"/>
                </a:ext>
              </a:extLst>
            </xdr:cNvPr>
            <xdr:cNvSpPr>
              <a:spLocks noRot="1" noChangeShapeType="1"/>
            </xdr:cNvSpPr>
          </xdr:nvSpPr>
          <xdr:spPr>
            <a:xfrm>
              <a:off x="4257675" y="9678670"/>
              <a:ext cx="600075" cy="26543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104775</xdr:colOff>
          <xdr:row>64</xdr:row>
          <xdr:rowOff>29210</xdr:rowOff>
        </xdr:from>
        <xdr:to xmlns:xdr="http://schemas.openxmlformats.org/drawingml/2006/spreadsheetDrawing">
          <xdr:col>3</xdr:col>
          <xdr:colOff>28575</xdr:colOff>
          <xdr:row>65</xdr:row>
          <xdr:rowOff>10160</xdr:rowOff>
        </xdr:to>
        <xdr:sp textlink="">
          <xdr:nvSpPr>
            <xdr:cNvPr id="68674" name="チェック 66" hidden="1">
              <a:extLst>
                <a:ext uri="{63B3BB69-23CF-44E3-9099-C40C66FF867C}">
                  <a14:compatExt spid="_x0000_s68674"/>
                </a:ext>
              </a:extLst>
            </xdr:cNvPr>
            <xdr:cNvSpPr>
              <a:spLocks noRot="1" noChangeShapeType="1"/>
            </xdr:cNvSpPr>
          </xdr:nvSpPr>
          <xdr:spPr>
            <a:xfrm>
              <a:off x="1343025" y="9963150"/>
              <a:ext cx="66675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114300</xdr:colOff>
          <xdr:row>63</xdr:row>
          <xdr:rowOff>0</xdr:rowOff>
        </xdr:from>
        <xdr:to xmlns:xdr="http://schemas.openxmlformats.org/drawingml/2006/spreadsheetDrawing">
          <xdr:col>3</xdr:col>
          <xdr:colOff>19050</xdr:colOff>
          <xdr:row>64</xdr:row>
          <xdr:rowOff>19050</xdr:rowOff>
        </xdr:to>
        <xdr:sp textlink="">
          <xdr:nvSpPr>
            <xdr:cNvPr id="68675" name="チェック 67" hidden="1">
              <a:extLst>
                <a:ext uri="{63B3BB69-23CF-44E3-9099-C40C66FF867C}">
                  <a14:compatExt spid="_x0000_s68675"/>
                </a:ext>
              </a:extLst>
            </xdr:cNvPr>
            <xdr:cNvSpPr>
              <a:spLocks noRot="1" noChangeShapeType="1"/>
            </xdr:cNvSpPr>
          </xdr:nvSpPr>
          <xdr:spPr>
            <a:xfrm>
              <a:off x="1352550" y="9678670"/>
              <a:ext cx="64770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63</xdr:row>
          <xdr:rowOff>219075</xdr:rowOff>
        </xdr:from>
        <xdr:to xmlns:xdr="http://schemas.openxmlformats.org/drawingml/2006/spreadsheetDrawing">
          <xdr:col>6</xdr:col>
          <xdr:colOff>66675</xdr:colOff>
          <xdr:row>65</xdr:row>
          <xdr:rowOff>67310</xdr:rowOff>
        </xdr:to>
        <xdr:sp textlink="">
          <xdr:nvSpPr>
            <xdr:cNvPr id="68676" name="チェック 68" hidden="1">
              <a:extLst>
                <a:ext uri="{63B3BB69-23CF-44E3-9099-C40C66FF867C}">
                  <a14:compatExt spid="_x0000_s68676"/>
                </a:ext>
              </a:extLst>
            </xdr:cNvPr>
            <xdr:cNvSpPr>
              <a:spLocks noRot="1" noChangeShapeType="1"/>
            </xdr:cNvSpPr>
          </xdr:nvSpPr>
          <xdr:spPr>
            <a:xfrm>
              <a:off x="2295525" y="9897745"/>
              <a:ext cx="771525" cy="3587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266700</xdr:colOff>
          <xdr:row>63</xdr:row>
          <xdr:rowOff>227965</xdr:rowOff>
        </xdr:from>
        <xdr:to xmlns:xdr="http://schemas.openxmlformats.org/drawingml/2006/spreadsheetDrawing">
          <xdr:col>9</xdr:col>
          <xdr:colOff>85725</xdr:colOff>
          <xdr:row>65</xdr:row>
          <xdr:rowOff>48260</xdr:rowOff>
        </xdr:to>
        <xdr:sp textlink="">
          <xdr:nvSpPr>
            <xdr:cNvPr id="68677" name="チェック 69" hidden="1">
              <a:extLst>
                <a:ext uri="{63B3BB69-23CF-44E3-9099-C40C66FF867C}">
                  <a14:compatExt spid="_x0000_s68677"/>
                </a:ext>
              </a:extLst>
            </xdr:cNvPr>
            <xdr:cNvSpPr>
              <a:spLocks noRot="1" noChangeShapeType="1"/>
            </xdr:cNvSpPr>
          </xdr:nvSpPr>
          <xdr:spPr>
            <a:xfrm>
              <a:off x="3267075" y="9906635"/>
              <a:ext cx="838200" cy="3308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104775</xdr:colOff>
          <xdr:row>64</xdr:row>
          <xdr:rowOff>29210</xdr:rowOff>
        </xdr:from>
        <xdr:to xmlns:xdr="http://schemas.openxmlformats.org/drawingml/2006/spreadsheetDrawing">
          <xdr:col>3</xdr:col>
          <xdr:colOff>28575</xdr:colOff>
          <xdr:row>65</xdr:row>
          <xdr:rowOff>10160</xdr:rowOff>
        </xdr:to>
        <xdr:sp textlink="">
          <xdr:nvSpPr>
            <xdr:cNvPr id="68694" name="チェック 86" hidden="1">
              <a:extLst>
                <a:ext uri="{63B3BB69-23CF-44E3-9099-C40C66FF867C}">
                  <a14:compatExt spid="_x0000_s68694"/>
                </a:ext>
              </a:extLst>
            </xdr:cNvPr>
            <xdr:cNvSpPr>
              <a:spLocks noRot="1" noChangeShapeType="1"/>
            </xdr:cNvSpPr>
          </xdr:nvSpPr>
          <xdr:spPr>
            <a:xfrm>
              <a:off x="1343025" y="9963150"/>
              <a:ext cx="66675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114300</xdr:colOff>
          <xdr:row>63</xdr:row>
          <xdr:rowOff>0</xdr:rowOff>
        </xdr:from>
        <xdr:to xmlns:xdr="http://schemas.openxmlformats.org/drawingml/2006/spreadsheetDrawing">
          <xdr:col>3</xdr:col>
          <xdr:colOff>19050</xdr:colOff>
          <xdr:row>64</xdr:row>
          <xdr:rowOff>19050</xdr:rowOff>
        </xdr:to>
        <xdr:sp textlink="">
          <xdr:nvSpPr>
            <xdr:cNvPr id="68695" name="チェック 87" hidden="1">
              <a:extLst>
                <a:ext uri="{63B3BB69-23CF-44E3-9099-C40C66FF867C}">
                  <a14:compatExt spid="_x0000_s68695"/>
                </a:ext>
              </a:extLst>
            </xdr:cNvPr>
            <xdr:cNvSpPr>
              <a:spLocks noRot="1" noChangeShapeType="1"/>
            </xdr:cNvSpPr>
          </xdr:nvSpPr>
          <xdr:spPr>
            <a:xfrm>
              <a:off x="1352550" y="9678670"/>
              <a:ext cx="64770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104775</xdr:colOff>
          <xdr:row>64</xdr:row>
          <xdr:rowOff>29210</xdr:rowOff>
        </xdr:from>
        <xdr:to xmlns:xdr="http://schemas.openxmlformats.org/drawingml/2006/spreadsheetDrawing">
          <xdr:col>3</xdr:col>
          <xdr:colOff>28575</xdr:colOff>
          <xdr:row>65</xdr:row>
          <xdr:rowOff>10160</xdr:rowOff>
        </xdr:to>
        <xdr:sp textlink="">
          <xdr:nvSpPr>
            <xdr:cNvPr id="68698" name="チェック 90" hidden="1">
              <a:extLst>
                <a:ext uri="{63B3BB69-23CF-44E3-9099-C40C66FF867C}">
                  <a14:compatExt spid="_x0000_s68698"/>
                </a:ext>
              </a:extLst>
            </xdr:cNvPr>
            <xdr:cNvSpPr>
              <a:spLocks noRot="1" noChangeShapeType="1"/>
            </xdr:cNvSpPr>
          </xdr:nvSpPr>
          <xdr:spPr>
            <a:xfrm>
              <a:off x="1343025" y="9963150"/>
              <a:ext cx="66675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114300</xdr:colOff>
          <xdr:row>63</xdr:row>
          <xdr:rowOff>0</xdr:rowOff>
        </xdr:from>
        <xdr:to xmlns:xdr="http://schemas.openxmlformats.org/drawingml/2006/spreadsheetDrawing">
          <xdr:col>3</xdr:col>
          <xdr:colOff>19050</xdr:colOff>
          <xdr:row>64</xdr:row>
          <xdr:rowOff>19050</xdr:rowOff>
        </xdr:to>
        <xdr:sp textlink="">
          <xdr:nvSpPr>
            <xdr:cNvPr id="68699" name="チェック 91" hidden="1">
              <a:extLst>
                <a:ext uri="{63B3BB69-23CF-44E3-9099-C40C66FF867C}">
                  <a14:compatExt spid="_x0000_s68699"/>
                </a:ext>
              </a:extLst>
            </xdr:cNvPr>
            <xdr:cNvSpPr>
              <a:spLocks noRot="1" noChangeShapeType="1"/>
            </xdr:cNvSpPr>
          </xdr:nvSpPr>
          <xdr:spPr>
            <a:xfrm>
              <a:off x="1352550" y="9678670"/>
              <a:ext cx="64770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114300</xdr:colOff>
          <xdr:row>63</xdr:row>
          <xdr:rowOff>0</xdr:rowOff>
        </xdr:from>
        <xdr:to xmlns:xdr="http://schemas.openxmlformats.org/drawingml/2006/spreadsheetDrawing">
          <xdr:col>3</xdr:col>
          <xdr:colOff>19050</xdr:colOff>
          <xdr:row>64</xdr:row>
          <xdr:rowOff>19050</xdr:rowOff>
        </xdr:to>
        <xdr:sp textlink="">
          <xdr:nvSpPr>
            <xdr:cNvPr id="68701" name="チェック 93" hidden="1">
              <a:extLst>
                <a:ext uri="{63B3BB69-23CF-44E3-9099-C40C66FF867C}">
                  <a14:compatExt spid="_x0000_s68701"/>
                </a:ext>
              </a:extLst>
            </xdr:cNvPr>
            <xdr:cNvSpPr>
              <a:spLocks noRot="1" noChangeShapeType="1"/>
            </xdr:cNvSpPr>
          </xdr:nvSpPr>
          <xdr:spPr>
            <a:xfrm>
              <a:off x="1352550" y="9678670"/>
              <a:ext cx="64770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104775</xdr:colOff>
          <xdr:row>64</xdr:row>
          <xdr:rowOff>29210</xdr:rowOff>
        </xdr:from>
        <xdr:to xmlns:xdr="http://schemas.openxmlformats.org/drawingml/2006/spreadsheetDrawing">
          <xdr:col>3</xdr:col>
          <xdr:colOff>28575</xdr:colOff>
          <xdr:row>65</xdr:row>
          <xdr:rowOff>10160</xdr:rowOff>
        </xdr:to>
        <xdr:sp textlink="">
          <xdr:nvSpPr>
            <xdr:cNvPr id="68702" name="チェック 94" hidden="1">
              <a:extLst>
                <a:ext uri="{63B3BB69-23CF-44E3-9099-C40C66FF867C}">
                  <a14:compatExt spid="_x0000_s68702"/>
                </a:ext>
              </a:extLst>
            </xdr:cNvPr>
            <xdr:cNvSpPr>
              <a:spLocks noRot="1" noChangeShapeType="1"/>
            </xdr:cNvSpPr>
          </xdr:nvSpPr>
          <xdr:spPr>
            <a:xfrm>
              <a:off x="1343025" y="9963150"/>
              <a:ext cx="66675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114300</xdr:colOff>
          <xdr:row>63</xdr:row>
          <xdr:rowOff>0</xdr:rowOff>
        </xdr:from>
        <xdr:to xmlns:xdr="http://schemas.openxmlformats.org/drawingml/2006/spreadsheetDrawing">
          <xdr:col>3</xdr:col>
          <xdr:colOff>19050</xdr:colOff>
          <xdr:row>64</xdr:row>
          <xdr:rowOff>19050</xdr:rowOff>
        </xdr:to>
        <xdr:sp textlink="">
          <xdr:nvSpPr>
            <xdr:cNvPr id="68703" name="チェック 95" hidden="1">
              <a:extLst>
                <a:ext uri="{63B3BB69-23CF-44E3-9099-C40C66FF867C}">
                  <a14:compatExt spid="_x0000_s68703"/>
                </a:ext>
              </a:extLst>
            </xdr:cNvPr>
            <xdr:cNvSpPr>
              <a:spLocks noRot="1" noChangeShapeType="1"/>
            </xdr:cNvSpPr>
          </xdr:nvSpPr>
          <xdr:spPr>
            <a:xfrm>
              <a:off x="1352550" y="9678670"/>
              <a:ext cx="64770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63</xdr:row>
          <xdr:rowOff>219075</xdr:rowOff>
        </xdr:from>
        <xdr:to xmlns:xdr="http://schemas.openxmlformats.org/drawingml/2006/spreadsheetDrawing">
          <xdr:col>6</xdr:col>
          <xdr:colOff>66675</xdr:colOff>
          <xdr:row>65</xdr:row>
          <xdr:rowOff>67310</xdr:rowOff>
        </xdr:to>
        <xdr:sp textlink="">
          <xdr:nvSpPr>
            <xdr:cNvPr id="68704" name="チェック 96" hidden="1">
              <a:extLst>
                <a:ext uri="{63B3BB69-23CF-44E3-9099-C40C66FF867C}">
                  <a14:compatExt spid="_x0000_s68704"/>
                </a:ext>
              </a:extLst>
            </xdr:cNvPr>
            <xdr:cNvSpPr>
              <a:spLocks noRot="1" noChangeShapeType="1"/>
            </xdr:cNvSpPr>
          </xdr:nvSpPr>
          <xdr:spPr>
            <a:xfrm>
              <a:off x="2295525" y="9897745"/>
              <a:ext cx="771525" cy="358775"/>
            </a:xfrm>
            <a:prstGeom prst="rec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0</xdr:col>
      <xdr:colOff>161925</xdr:colOff>
      <xdr:row>2</xdr:row>
      <xdr:rowOff>124460</xdr:rowOff>
    </xdr:from>
    <xdr:to xmlns:xdr="http://schemas.openxmlformats.org/drawingml/2006/spreadsheetDrawing">
      <xdr:col>12</xdr:col>
      <xdr:colOff>885825</xdr:colOff>
      <xdr:row>7</xdr:row>
      <xdr:rowOff>172720</xdr:rowOff>
    </xdr:to>
    <xdr:sp macro="" textlink="">
      <xdr:nvSpPr>
        <xdr:cNvPr id="2" name="Rectangle 1"/>
        <xdr:cNvSpPr>
          <a:spLocks noChangeArrowheads="1"/>
        </xdr:cNvSpPr>
      </xdr:nvSpPr>
      <xdr:spPr>
        <a:xfrm>
          <a:off x="161925" y="581660"/>
          <a:ext cx="12011025" cy="147701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■団体責任者の方は、利用者様の食物アレルギーについて事前に確認をしてください。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　確認後、このアレルギー対応表にご記載ください。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《アレルギーの対応手順》</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①下記の表にお名前・該当食物アレルギー・その詳細をご記載ください。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②ご記載後、この用紙をご利用日の１週間前までに青年の家へFAXまたは郵送でお送りください。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③青年の家で確認後、折返し回答いたします。その際、代替食または除去食にて対応させていただきます。</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※利用日当日での申し出は出来兼ねますので、予めご了承ください。　※食事数の変更はご利用日の２日前１２時までにご連絡ください。</a:t>
          </a:r>
        </a:p>
        <a:p>
          <a:pPr algn="l"/>
        </a:p>
        <a:p>
          <a:pPr algn="l"/>
        </a:p>
        <a:p>
          <a:pPr algn="l"/>
        </a:p>
      </xdr:txBody>
    </xdr:sp>
    <xdr:clientData/>
  </xdr:twoCellAnchor>
  <xdr:twoCellAnchor>
    <xdr:from xmlns:xdr="http://schemas.openxmlformats.org/drawingml/2006/spreadsheetDrawing">
      <xdr:col>0</xdr:col>
      <xdr:colOff>264160</xdr:colOff>
      <xdr:row>33</xdr:row>
      <xdr:rowOff>134620</xdr:rowOff>
    </xdr:from>
    <xdr:to xmlns:xdr="http://schemas.openxmlformats.org/drawingml/2006/spreadsheetDrawing">
      <xdr:col>12</xdr:col>
      <xdr:colOff>885825</xdr:colOff>
      <xdr:row>35</xdr:row>
      <xdr:rowOff>59055</xdr:rowOff>
    </xdr:to>
    <xdr:sp macro="" textlink="">
      <xdr:nvSpPr>
        <xdr:cNvPr id="3" name="四角形 2"/>
        <xdr:cNvSpPr>
          <a:spLocks noChangeArrowheads="1"/>
        </xdr:cNvSpPr>
      </xdr:nvSpPr>
      <xdr:spPr>
        <a:xfrm>
          <a:off x="264160" y="8717915"/>
          <a:ext cx="11908790" cy="27686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a:t>
          </a: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ご連絡・お問い合わせ先》　　　　静岡県立三ケ日青年の家　TEL　053-526-2877      担当：片岡・堀内</a:t>
          </a:r>
        </a:p>
      </xdr:txBody>
    </xdr:sp>
    <xdr:clientData/>
  </xdr:twoCellAnchor>
  <xdr:twoCellAnchor>
    <xdr:from xmlns:xdr="http://schemas.openxmlformats.org/drawingml/2006/spreadsheetDrawing">
      <xdr:col>0</xdr:col>
      <xdr:colOff>161925</xdr:colOff>
      <xdr:row>2</xdr:row>
      <xdr:rowOff>48260</xdr:rowOff>
    </xdr:from>
    <xdr:to xmlns:xdr="http://schemas.openxmlformats.org/drawingml/2006/spreadsheetDrawing">
      <xdr:col>12</xdr:col>
      <xdr:colOff>885825</xdr:colOff>
      <xdr:row>7</xdr:row>
      <xdr:rowOff>172720</xdr:rowOff>
    </xdr:to>
    <xdr:sp macro="" textlink="">
      <xdr:nvSpPr>
        <xdr:cNvPr id="4" name="Rectangle 3"/>
        <xdr:cNvSpPr>
          <a:spLocks noChangeArrowheads="1"/>
        </xdr:cNvSpPr>
      </xdr:nvSpPr>
      <xdr:spPr>
        <a:xfrm>
          <a:off x="161925" y="505460"/>
          <a:ext cx="12011025" cy="155321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■団体責任者の方は、利用者様の食物アレルギーについて事前に確認をしてください。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　確認後、このアレルギー対応表にご記載ください。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《アレルギーの対応手順》</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①下記の表にお名前・該当食物アレルギー・その詳細をご記載ください。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②ご記載後、この用紙を</a:t>
          </a:r>
          <a:r>
            <a:rPr lang="ja-JP" altLang="en-US" sz="1200" b="0" i="0" u="sng" strike="noStrike" baseline="0">
              <a:solidFill>
                <a:srgbClr val="FF0000"/>
              </a:solidFill>
              <a:latin typeface="AR P丸ゴシック体E"/>
              <a:ea typeface="AR P丸ゴシック体E"/>
            </a:rPr>
            <a:t>ご利用日の3週間前までに</a:t>
          </a: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青年の家へFAX、または郵送でお送りください。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③青年の家で確認後、折返し回答いたします。その際、代替食または除去食にて対応させていただきます。</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④「幼児食」の場合は幼児食欄へ〇をつけてください。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※利用日当日での申し出は出来兼ねますので、予めご了承ください。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※食事数の変更はご利用日の４日前１２時までにご連絡ください。　※それ以降はキャンセルできません。</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p>
        <a:p>
          <a:pPr algn="l"/>
        </a:p>
        <a:p>
          <a:pPr algn="l"/>
        </a:p>
      </xdr:txBody>
    </xdr:sp>
    <xdr:clientData/>
  </xdr:twoCellAnchor>
  <xdr:twoCellAnchor>
    <xdr:from xmlns:xdr="http://schemas.openxmlformats.org/drawingml/2006/spreadsheetDrawing">
      <xdr:col>0</xdr:col>
      <xdr:colOff>171450</xdr:colOff>
      <xdr:row>1</xdr:row>
      <xdr:rowOff>76200</xdr:rowOff>
    </xdr:from>
    <xdr:to xmlns:xdr="http://schemas.openxmlformats.org/drawingml/2006/spreadsheetDrawing">
      <xdr:col>1</xdr:col>
      <xdr:colOff>457835</xdr:colOff>
      <xdr:row>1</xdr:row>
      <xdr:rowOff>267970</xdr:rowOff>
    </xdr:to>
    <xdr:sp macro="" textlink="">
      <xdr:nvSpPr>
        <xdr:cNvPr id="5" name="テキスト 4"/>
        <xdr:cNvSpPr txBox="1">
          <a:spLocks noChangeArrowheads="1"/>
        </xdr:cNvSpPr>
      </xdr:nvSpPr>
      <xdr:spPr>
        <a:xfrm>
          <a:off x="171450" y="247650"/>
          <a:ext cx="1657985" cy="191770"/>
        </a:xfrm>
        <a:prstGeom prst="rect">
          <a:avLst/>
        </a:prstGeom>
        <a:noFill/>
        <a:ln>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令和7年1月21</a:t>
          </a:r>
          <a:r>
            <a:rPr lang="ja-JP" altLang="en-US" sz="1100" b="0" i="0" u="none" strike="noStrike" baseline="0">
              <a:solidFill>
                <a:sysClr val="windowText" lastClr="000000"/>
              </a:solidFill>
              <a:latin typeface="ＭＳ Ｐゴシック"/>
              <a:ea typeface="ＭＳ Ｐゴシック"/>
            </a:rPr>
            <a:t>日改訂</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4</xdr:col>
      <xdr:colOff>438150</xdr:colOff>
      <xdr:row>22</xdr:row>
      <xdr:rowOff>190500</xdr:rowOff>
    </xdr:from>
    <xdr:to xmlns:xdr="http://schemas.openxmlformats.org/drawingml/2006/spreadsheetDrawing">
      <xdr:col>7</xdr:col>
      <xdr:colOff>1085850</xdr:colOff>
      <xdr:row>24</xdr:row>
      <xdr:rowOff>255270</xdr:rowOff>
    </xdr:to>
    <xdr:sp macro="" textlink="">
      <xdr:nvSpPr>
        <xdr:cNvPr id="6" name="図形 5"/>
        <xdr:cNvSpPr/>
      </xdr:nvSpPr>
      <xdr:spPr>
        <a:xfrm>
          <a:off x="4324350" y="6034405"/>
          <a:ext cx="3057525" cy="560070"/>
        </a:xfrm>
        <a:prstGeom prst="wedgeRectCallout">
          <a:avLst>
            <a:gd name="adj1" fmla="val -117374"/>
            <a:gd name="adj2" fmla="val -48639"/>
          </a:avLst>
        </a:prstGeom>
        <a:solidFill>
          <a:sysClr val="window" lastClr="FFFFFF"/>
        </a:solidFill>
        <a:ln w="1905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b="1">
              <a:solidFill>
                <a:srgbClr val="FF0000"/>
              </a:solidFill>
              <a:latin typeface="ＭＳ Ｐゴシック"/>
              <a:ea typeface="ＭＳ Ｐゴシック"/>
            </a:rPr>
            <a:t>こ</a:t>
          </a:r>
          <a:r>
            <a:rPr kumimoji="1" lang="ja-JP" altLang="en-US" b="1">
              <a:solidFill>
                <a:srgbClr val="FF0000"/>
              </a:solidFill>
              <a:latin typeface="ＭＳ Ｐゴシック"/>
              <a:ea typeface="ＭＳ Ｐゴシック"/>
            </a:rPr>
            <a:t>の用紙は記入例なので「記入用」へご記入ください。</a:t>
          </a:r>
          <a:endParaRPr kumimoji="1" lang="ja-JP" altLang="en-US" b="1">
            <a:solidFill>
              <a:srgbClr val="FF0000"/>
            </a:solidFill>
            <a:latin typeface="ＭＳ Ｐゴシック"/>
            <a:ea typeface="ＭＳ Ｐゴシック"/>
          </a:endParaRPr>
        </a:p>
      </xdr:txBody>
    </xdr:sp>
    <xdr:clientData/>
  </xdr:twoCellAnchor>
  <xdr:twoCellAnchor>
    <xdr:from xmlns:xdr="http://schemas.openxmlformats.org/drawingml/2006/spreadsheetDrawing">
      <xdr:col>4</xdr:col>
      <xdr:colOff>817880</xdr:colOff>
      <xdr:row>8</xdr:row>
      <xdr:rowOff>99060</xdr:rowOff>
    </xdr:from>
    <xdr:to xmlns:xdr="http://schemas.openxmlformats.org/drawingml/2006/spreadsheetDrawing">
      <xdr:col>7</xdr:col>
      <xdr:colOff>732155</xdr:colOff>
      <xdr:row>10</xdr:row>
      <xdr:rowOff>231140</xdr:rowOff>
    </xdr:to>
    <xdr:sp macro="" textlink="">
      <xdr:nvSpPr>
        <xdr:cNvPr id="7" name="テキスト 6"/>
        <xdr:cNvSpPr txBox="1"/>
      </xdr:nvSpPr>
      <xdr:spPr>
        <a:xfrm>
          <a:off x="4704080" y="2270760"/>
          <a:ext cx="2324100" cy="742315"/>
        </a:xfrm>
        <a:prstGeom prst="rect">
          <a:avLst/>
        </a:prstGeom>
        <a:solidFill>
          <a:schemeClr val="lt1"/>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2800" b="1">
              <a:solidFill>
                <a:srgbClr val="FF0000"/>
              </a:solidFill>
            </a:rPr>
            <a:t>記　入　例</a:t>
          </a:r>
          <a:endParaRPr kumimoji="1" lang="ja-JP" altLang="en-US" sz="2800"/>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0</xdr:col>
      <xdr:colOff>161925</xdr:colOff>
      <xdr:row>2</xdr:row>
      <xdr:rowOff>124460</xdr:rowOff>
    </xdr:from>
    <xdr:to xmlns:xdr="http://schemas.openxmlformats.org/drawingml/2006/spreadsheetDrawing">
      <xdr:col>13</xdr:col>
      <xdr:colOff>885825</xdr:colOff>
      <xdr:row>7</xdr:row>
      <xdr:rowOff>172720</xdr:rowOff>
    </xdr:to>
    <xdr:sp macro="" textlink="">
      <xdr:nvSpPr>
        <xdr:cNvPr id="2" name="Rectangle 1"/>
        <xdr:cNvSpPr>
          <a:spLocks noChangeArrowheads="1"/>
        </xdr:cNvSpPr>
      </xdr:nvSpPr>
      <xdr:spPr>
        <a:xfrm>
          <a:off x="161925" y="581660"/>
          <a:ext cx="12058650" cy="147701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■団体責任者の方は、利用者様の食物アレルギーについて事前に確認をしてください。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　確認後、このアレルギー対応表にご記載ください。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《アレルギーの対応手順》</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①下記の表にお名前・該当食物アレルギー・その詳細をご記載ください。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②ご記載後、この用紙をご利用日の１週間前までに青年の家へFAXまたは郵送でお送りください。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③青年の家で確認後、折返し回答いたします。その際、代替食または除去食にて対応させていただきます。</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※利用日当日での申し出は出来兼ねますので、予めご了承ください。　※食事数の変更はご利用日の２日前１２時までにご連絡ください。</a:t>
          </a:r>
        </a:p>
        <a:p>
          <a:pPr algn="l"/>
        </a:p>
        <a:p>
          <a:pPr algn="l"/>
        </a:p>
        <a:p>
          <a:pPr algn="l"/>
        </a:p>
      </xdr:txBody>
    </xdr:sp>
    <xdr:clientData/>
  </xdr:twoCellAnchor>
  <xdr:twoCellAnchor>
    <xdr:from xmlns:xdr="http://schemas.openxmlformats.org/drawingml/2006/spreadsheetDrawing">
      <xdr:col>0</xdr:col>
      <xdr:colOff>264160</xdr:colOff>
      <xdr:row>30</xdr:row>
      <xdr:rowOff>133350</xdr:rowOff>
    </xdr:from>
    <xdr:to xmlns:xdr="http://schemas.openxmlformats.org/drawingml/2006/spreadsheetDrawing">
      <xdr:col>13</xdr:col>
      <xdr:colOff>885825</xdr:colOff>
      <xdr:row>32</xdr:row>
      <xdr:rowOff>59055</xdr:rowOff>
    </xdr:to>
    <xdr:sp macro="" textlink="">
      <xdr:nvSpPr>
        <xdr:cNvPr id="3" name="四角形 2"/>
        <xdr:cNvSpPr>
          <a:spLocks noChangeArrowheads="1"/>
        </xdr:cNvSpPr>
      </xdr:nvSpPr>
      <xdr:spPr>
        <a:xfrm>
          <a:off x="264160" y="7897495"/>
          <a:ext cx="11956415" cy="27813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a:t>
          </a: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ご連絡・お問い合わせ先》　　　　静岡県立三ケ日青年の家　TEL　053-526-2877      担当：片岡・堀内</a:t>
          </a:r>
        </a:p>
      </xdr:txBody>
    </xdr:sp>
    <xdr:clientData/>
  </xdr:twoCellAnchor>
  <xdr:twoCellAnchor>
    <xdr:from xmlns:xdr="http://schemas.openxmlformats.org/drawingml/2006/spreadsheetDrawing">
      <xdr:col>0</xdr:col>
      <xdr:colOff>161925</xdr:colOff>
      <xdr:row>2</xdr:row>
      <xdr:rowOff>48260</xdr:rowOff>
    </xdr:from>
    <xdr:to xmlns:xdr="http://schemas.openxmlformats.org/drawingml/2006/spreadsheetDrawing">
      <xdr:col>13</xdr:col>
      <xdr:colOff>885825</xdr:colOff>
      <xdr:row>7</xdr:row>
      <xdr:rowOff>172720</xdr:rowOff>
    </xdr:to>
    <xdr:sp macro="" textlink="">
      <xdr:nvSpPr>
        <xdr:cNvPr id="4" name="Rectangle 3"/>
        <xdr:cNvSpPr>
          <a:spLocks noChangeArrowheads="1"/>
        </xdr:cNvSpPr>
      </xdr:nvSpPr>
      <xdr:spPr>
        <a:xfrm>
          <a:off x="161925" y="505460"/>
          <a:ext cx="12058650" cy="155321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■団体責任者の方は、利用者様の食物アレルギーについて事前に確認をしてください。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　確認後、このアレルギー対応表にご記載ください。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《アレルギーの対応手順》</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①下記の表にお名前・該当食物アレルギー・その詳細をご記載ください。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②ご記載後、この用紙を</a:t>
          </a:r>
          <a:r>
            <a:rPr lang="ja-JP" altLang="en-US" sz="1200" b="0" i="0" u="sng" strike="noStrike" baseline="0">
              <a:solidFill>
                <a:srgbClr val="FF0000"/>
              </a:solidFill>
              <a:latin typeface="AR P丸ゴシック体E"/>
              <a:ea typeface="AR P丸ゴシック体E"/>
            </a:rPr>
            <a:t>ご利用日の3週間前までに</a:t>
          </a: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青年の家へFAX、または郵送でお送りください。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③青年の家で確認後、折返し回答いたします。その際、代替食または除去食にて対応させていただきます。</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④「幼児食」の場合は幼児食欄へ〇をつけてください。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※利用日当日での申し出は出来兼ねますので、予めご了承ください。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※食事数の変更はご利用日の４日前１２時までにご連絡ください。　※それ以降はキャンセルできません。</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p>
        <a:p>
          <a:pPr algn="l"/>
        </a:p>
        <a:p>
          <a:pPr algn="l"/>
        </a:p>
      </xdr:txBody>
    </xdr:sp>
    <xdr:clientData/>
  </xdr:twoCellAnchor>
  <xdr:twoCellAnchor>
    <xdr:from xmlns:xdr="http://schemas.openxmlformats.org/drawingml/2006/spreadsheetDrawing">
      <xdr:col>0</xdr:col>
      <xdr:colOff>171450</xdr:colOff>
      <xdr:row>1</xdr:row>
      <xdr:rowOff>76200</xdr:rowOff>
    </xdr:from>
    <xdr:to xmlns:xdr="http://schemas.openxmlformats.org/drawingml/2006/spreadsheetDrawing">
      <xdr:col>1</xdr:col>
      <xdr:colOff>457835</xdr:colOff>
      <xdr:row>1</xdr:row>
      <xdr:rowOff>267970</xdr:rowOff>
    </xdr:to>
    <xdr:sp macro="" textlink="">
      <xdr:nvSpPr>
        <xdr:cNvPr id="5" name="テキスト 4"/>
        <xdr:cNvSpPr txBox="1">
          <a:spLocks noChangeArrowheads="1"/>
        </xdr:cNvSpPr>
      </xdr:nvSpPr>
      <xdr:spPr>
        <a:xfrm>
          <a:off x="171450" y="247650"/>
          <a:ext cx="1657985" cy="191770"/>
        </a:xfrm>
        <a:prstGeom prst="rect">
          <a:avLst/>
        </a:prstGeom>
        <a:noFill/>
        <a:ln>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令和7年1月21</a:t>
          </a:r>
          <a:r>
            <a:rPr lang="ja-JP" altLang="en-US" sz="1100" b="0" i="0" u="none" strike="noStrike" baseline="0">
              <a:solidFill>
                <a:sysClr val="windowText" lastClr="000000"/>
              </a:solidFill>
              <a:latin typeface="ＭＳ Ｐゴシック"/>
              <a:ea typeface="ＭＳ Ｐゴシック"/>
            </a:rPr>
            <a:t>日改訂</a:t>
          </a:r>
          <a:endParaRPr lang="ja-JP" altLang="en-US" sz="1100" b="0" i="0" u="none" strike="noStrike" baseline="0">
            <a:solidFill>
              <a:sysClr val="windowText" lastClr="000000"/>
            </a:solidFill>
            <a:latin typeface="ＭＳ Ｐゴシック"/>
            <a:ea typeface="ＭＳ Ｐゴシック"/>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50</xdr:col>
      <xdr:colOff>123825</xdr:colOff>
      <xdr:row>12</xdr:row>
      <xdr:rowOff>161925</xdr:rowOff>
    </xdr:from>
    <xdr:to xmlns:xdr="http://schemas.openxmlformats.org/drawingml/2006/spreadsheetDrawing">
      <xdr:col>74</xdr:col>
      <xdr:colOff>9525</xdr:colOff>
      <xdr:row>26</xdr:row>
      <xdr:rowOff>123825</xdr:rowOff>
    </xdr:to>
    <xdr:sp macro="" textlink="">
      <xdr:nvSpPr>
        <xdr:cNvPr id="110595" name="図形 33"/>
        <xdr:cNvSpPr>
          <a:spLocks noChangeArrowheads="1"/>
        </xdr:cNvSpPr>
      </xdr:nvSpPr>
      <xdr:spPr>
        <a:xfrm>
          <a:off x="8696325" y="2619375"/>
          <a:ext cx="4000500" cy="2362200"/>
        </a:xfrm>
        <a:prstGeom prst="wedgeRectCallout">
          <a:avLst>
            <a:gd name="adj1" fmla="val -55852"/>
            <a:gd name="adj2" fmla="val 89639"/>
          </a:avLst>
        </a:prstGeom>
        <a:solidFill>
          <a:srgbClr val="FFFFFF"/>
        </a:solidFill>
        <a:ln w="9525">
          <a:solidFill>
            <a:srgbClr val="000000"/>
          </a:solidFill>
          <a:miter lim="800000"/>
          <a:headEnd/>
          <a:tailEnd/>
        </a:ln>
      </xdr:spPr>
    </xdr:sp>
    <xdr:clientData/>
  </xdr:twoCellAnchor>
  <xdr:twoCellAnchor>
    <xdr:from xmlns:xdr="http://schemas.openxmlformats.org/drawingml/2006/spreadsheetDrawing">
      <xdr:col>51</xdr:col>
      <xdr:colOff>9525</xdr:colOff>
      <xdr:row>13</xdr:row>
      <xdr:rowOff>140335</xdr:rowOff>
    </xdr:from>
    <xdr:to xmlns:xdr="http://schemas.openxmlformats.org/drawingml/2006/spreadsheetDrawing">
      <xdr:col>73</xdr:col>
      <xdr:colOff>99695</xdr:colOff>
      <xdr:row>25</xdr:row>
      <xdr:rowOff>140335</xdr:rowOff>
    </xdr:to>
    <xdr:sp macro="" textlink="">
      <xdr:nvSpPr>
        <xdr:cNvPr id="9250" name="テキスト 34"/>
        <xdr:cNvSpPr txBox="1">
          <a:spLocks noChangeArrowheads="1"/>
        </xdr:cNvSpPr>
      </xdr:nvSpPr>
      <xdr:spPr>
        <a:xfrm>
          <a:off x="8753475" y="2769235"/>
          <a:ext cx="3862070" cy="2057400"/>
        </a:xfrm>
        <a:prstGeom prst="rect">
          <a:avLst/>
        </a:prstGeom>
        <a:noFill/>
        <a:ln>
          <a:miter/>
        </a:ln>
      </xdr:spPr>
      <xdr:txBody>
        <a:bodyPr vertOverflow="clip" horzOverflow="overflow" wrap="square" lIns="30162" tIns="4762" rIns="4762" bIns="4762" anchor="t" upright="1"/>
        <a:lstStyle/>
        <a:p>
          <a:pPr algn="l">
            <a:lnSpc>
              <a:spcPts val="1875"/>
            </a:lnSpc>
          </a:pPr>
          <a:r>
            <a:rPr lang="ja-JP" altLang="en-US" sz="16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青年の家の海洋活動</a:t>
          </a:r>
          <a:endParaRPr lang="ja-JP" altLang="en-US" sz="18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endParaRPr>
        </a:p>
        <a:p>
          <a:pPr algn="l">
            <a:lnSpc>
              <a:spcPts val="2100"/>
            </a:lnSpc>
          </a:pPr>
          <a:r>
            <a:rPr lang="ja-JP" altLang="en-US" sz="18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ダブルハルカヌー</a:t>
          </a:r>
          <a:endParaRPr lang="ja-JP" altLang="en-US" sz="18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endParaRPr>
        </a:p>
        <a:p>
          <a:pPr algn="l">
            <a:lnSpc>
              <a:spcPts val="1875"/>
            </a:lnSpc>
          </a:pPr>
          <a:r>
            <a:rPr lang="ja-JP" altLang="en-US" sz="16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を行う団体は</a:t>
          </a:r>
          <a:r>
            <a:rPr lang="ja-JP" altLang="en-US" sz="1600" b="1" i="0" u="dbl"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提出の必要がありません。</a:t>
          </a:r>
          <a:endParaRPr lang="ja-JP" altLang="en-US" sz="1600" b="1" i="0" u="dbl"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endParaRPr>
        </a:p>
        <a:p>
          <a:pPr algn="l"/>
          <a:endParaRPr/>
        </a:p>
        <a:p>
          <a:pPr algn="l">
            <a:lnSpc>
              <a:spcPts val="2100"/>
            </a:lnSpc>
          </a:pPr>
          <a:r>
            <a:rPr lang="ja-JP" altLang="en-US" sz="1800" b="0" i="0" u="none" strike="noStrike" baseline="0">
              <a:solidFill>
                <a:sysClr val="windowText" lastClr="000000"/>
              </a:solidFill>
              <a:latin typeface="ＭＳ Ｐゴシック"/>
              <a:ea typeface="ＭＳ Ｐゴシック"/>
            </a:rPr>
            <a:t>ヨットなどの自主活動団体のみ提出</a:t>
          </a:r>
          <a:endParaRPr lang="ja-JP" altLang="en-US" sz="1800" b="0" i="0" u="none" strike="noStrike" baseline="0">
            <a:solidFill>
              <a:sysClr val="windowText" lastClr="000000"/>
            </a:solidFill>
            <a:latin typeface="ＭＳ Ｐゴシック"/>
            <a:ea typeface="ＭＳ Ｐゴシック"/>
          </a:endParaRPr>
        </a:p>
        <a:p>
          <a:pPr algn="l">
            <a:lnSpc>
              <a:spcPts val="2100"/>
            </a:lnSpc>
          </a:pPr>
          <a:r>
            <a:rPr lang="ja-JP" altLang="en-US" sz="1800" b="0" i="0" u="none" strike="noStrike" baseline="0">
              <a:solidFill>
                <a:sysClr val="windowText" lastClr="000000"/>
              </a:solidFill>
              <a:latin typeface="ＭＳ Ｐゴシック"/>
              <a:ea typeface="ＭＳ Ｐゴシック"/>
            </a:rPr>
            <a:t>してください。</a:t>
          </a:r>
          <a:endParaRPr lang="ja-JP" altLang="en-US" sz="1800" b="0" i="0" u="none" strike="noStrike" baseline="0">
            <a:solidFill>
              <a:sysClr val="windowText" lastClr="000000"/>
            </a:solidFill>
            <a:latin typeface="ＭＳ Ｐゴシック"/>
            <a:ea typeface="ＭＳ Ｐゴシック"/>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847725</xdr:colOff>
          <xdr:row>0</xdr:row>
          <xdr:rowOff>276225</xdr:rowOff>
        </xdr:from>
        <xdr:to xmlns:xdr="http://schemas.openxmlformats.org/drawingml/2006/spreadsheetDrawing">
          <xdr:col>7</xdr:col>
          <xdr:colOff>161925</xdr:colOff>
          <xdr:row>2</xdr:row>
          <xdr:rowOff>19685</xdr:rowOff>
        </xdr:to>
        <xdr:sp textlink="">
          <xdr:nvSpPr>
            <xdr:cNvPr id="86017" name="チェック 1" hidden="1">
              <a:extLst>
                <a:ext uri="{63B3BB69-23CF-44E3-9099-C40C66FF867C}">
                  <a14:compatExt spid="_x0000_s86017"/>
                </a:ext>
              </a:extLst>
            </xdr:cNvPr>
            <xdr:cNvSpPr>
              <a:spLocks noRot="1" noChangeShapeType="1"/>
            </xdr:cNvSpPr>
          </xdr:nvSpPr>
          <xdr:spPr>
            <a:xfrm>
              <a:off x="3105150" y="276225"/>
              <a:ext cx="3143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37465</xdr:colOff>
          <xdr:row>0</xdr:row>
          <xdr:rowOff>285750</xdr:rowOff>
        </xdr:from>
        <xdr:to xmlns:xdr="http://schemas.openxmlformats.org/drawingml/2006/spreadsheetDrawing">
          <xdr:col>9</xdr:col>
          <xdr:colOff>381000</xdr:colOff>
          <xdr:row>2</xdr:row>
          <xdr:rowOff>38735</xdr:rowOff>
        </xdr:to>
        <xdr:sp textlink="">
          <xdr:nvSpPr>
            <xdr:cNvPr id="86018" name="チェック 2" hidden="1">
              <a:extLst>
                <a:ext uri="{63B3BB69-23CF-44E3-9099-C40C66FF867C}">
                  <a14:compatExt spid="_x0000_s86018"/>
                </a:ext>
              </a:extLst>
            </xdr:cNvPr>
            <xdr:cNvSpPr>
              <a:spLocks noRot="1" noChangeShapeType="1"/>
            </xdr:cNvSpPr>
          </xdr:nvSpPr>
          <xdr:spPr>
            <a:xfrm>
              <a:off x="4295140" y="285750"/>
              <a:ext cx="343535" cy="362585"/>
            </a:xfrm>
            <a:prstGeom prst="rec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0</xdr:col>
      <xdr:colOff>129540</xdr:colOff>
      <xdr:row>9</xdr:row>
      <xdr:rowOff>106680</xdr:rowOff>
    </xdr:from>
    <xdr:to xmlns:xdr="http://schemas.openxmlformats.org/drawingml/2006/spreadsheetDrawing">
      <xdr:col>11</xdr:col>
      <xdr:colOff>74930</xdr:colOff>
      <xdr:row>11</xdr:row>
      <xdr:rowOff>92075</xdr:rowOff>
    </xdr:to>
    <xdr:sp macro="" textlink="">
      <xdr:nvSpPr>
        <xdr:cNvPr id="2" name="図形 1"/>
        <xdr:cNvSpPr>
          <a:spLocks noChangeArrowheads="1"/>
        </xdr:cNvSpPr>
      </xdr:nvSpPr>
      <xdr:spPr>
        <a:xfrm>
          <a:off x="129540" y="1948180"/>
          <a:ext cx="7214870" cy="556895"/>
        </a:xfrm>
        <a:prstGeom prst="roundRect">
          <a:avLst>
            <a:gd name="adj" fmla="val 16647"/>
          </a:avLst>
        </a:prstGeom>
        <a:noFill/>
        <a:ln w="3810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0</xdr:col>
      <xdr:colOff>129540</xdr:colOff>
      <xdr:row>9</xdr:row>
      <xdr:rowOff>106680</xdr:rowOff>
    </xdr:from>
    <xdr:to xmlns:xdr="http://schemas.openxmlformats.org/drawingml/2006/spreadsheetDrawing">
      <xdr:col>11</xdr:col>
      <xdr:colOff>74930</xdr:colOff>
      <xdr:row>11</xdr:row>
      <xdr:rowOff>92075</xdr:rowOff>
    </xdr:to>
    <xdr:sp macro="" textlink="">
      <xdr:nvSpPr>
        <xdr:cNvPr id="3" name="図形 2"/>
        <xdr:cNvSpPr>
          <a:spLocks noChangeArrowheads="1"/>
        </xdr:cNvSpPr>
      </xdr:nvSpPr>
      <xdr:spPr>
        <a:xfrm>
          <a:off x="129540" y="1948180"/>
          <a:ext cx="7214870" cy="556895"/>
        </a:xfrm>
        <a:prstGeom prst="roundRect">
          <a:avLst>
            <a:gd name="adj" fmla="val 16647"/>
          </a:avLst>
        </a:prstGeom>
        <a:noFill/>
        <a:ln w="3810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0</xdr:col>
      <xdr:colOff>129540</xdr:colOff>
      <xdr:row>9</xdr:row>
      <xdr:rowOff>106680</xdr:rowOff>
    </xdr:from>
    <xdr:to xmlns:xdr="http://schemas.openxmlformats.org/drawingml/2006/spreadsheetDrawing">
      <xdr:col>11</xdr:col>
      <xdr:colOff>74930</xdr:colOff>
      <xdr:row>11</xdr:row>
      <xdr:rowOff>92075</xdr:rowOff>
    </xdr:to>
    <xdr:sp macro="" textlink="">
      <xdr:nvSpPr>
        <xdr:cNvPr id="4" name="図形 3"/>
        <xdr:cNvSpPr>
          <a:spLocks noChangeArrowheads="1"/>
        </xdr:cNvSpPr>
      </xdr:nvSpPr>
      <xdr:spPr>
        <a:xfrm>
          <a:off x="129540" y="1948180"/>
          <a:ext cx="7214870" cy="556895"/>
        </a:xfrm>
        <a:prstGeom prst="roundRect">
          <a:avLst>
            <a:gd name="adj" fmla="val 16647"/>
          </a:avLst>
        </a:prstGeom>
        <a:noFill/>
        <a:ln w="3810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0</xdr:col>
      <xdr:colOff>105410</xdr:colOff>
      <xdr:row>1</xdr:row>
      <xdr:rowOff>56515</xdr:rowOff>
    </xdr:from>
    <xdr:to xmlns:xdr="http://schemas.openxmlformats.org/drawingml/2006/spreadsheetDrawing">
      <xdr:col>2</xdr:col>
      <xdr:colOff>218440</xdr:colOff>
      <xdr:row>1</xdr:row>
      <xdr:rowOff>339090</xdr:rowOff>
    </xdr:to>
    <xdr:sp macro="" textlink="">
      <xdr:nvSpPr>
        <xdr:cNvPr id="5" name="四角形 4"/>
        <xdr:cNvSpPr>
          <a:spLocks noChangeArrowheads="1"/>
        </xdr:cNvSpPr>
      </xdr:nvSpPr>
      <xdr:spPr>
        <a:xfrm>
          <a:off x="105410" y="247015"/>
          <a:ext cx="934085" cy="282575"/>
        </a:xfrm>
        <a:prstGeom prst="rect">
          <a:avLst/>
        </a:prstGeom>
        <a:noFill/>
        <a:ln w="9525">
          <a:solidFill>
            <a:srgbClr val="FF0000"/>
          </a:solidFill>
          <a:miter/>
        </a:ln>
      </xdr:spPr>
      <xdr:txBody>
        <a:bodyPr vertOverflow="clip" horzOverflow="overflow" wrap="square" lIns="30162" tIns="4762" rIns="4762" bIns="4762" anchor="ctr" upright="1"/>
        <a:lstStyle/>
        <a:p>
          <a:pPr algn="ctr">
            <a:lnSpc>
              <a:spcPts val="1875"/>
            </a:lnSpc>
          </a:pPr>
          <a:r>
            <a:rPr lang="ja-JP" altLang="en-US" sz="16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記入例</a:t>
          </a:r>
        </a:p>
      </xdr:txBody>
    </xdr:sp>
    <xdr:clientData/>
  </xdr:twoCellAnchor>
  <xdr:twoCellAnchor>
    <xdr:from xmlns:xdr="http://schemas.openxmlformats.org/drawingml/2006/spreadsheetDrawing">
      <xdr:col>4</xdr:col>
      <xdr:colOff>598805</xdr:colOff>
      <xdr:row>11</xdr:row>
      <xdr:rowOff>162560</xdr:rowOff>
    </xdr:from>
    <xdr:to xmlns:xdr="http://schemas.openxmlformats.org/drawingml/2006/spreadsheetDrawing">
      <xdr:col>7</xdr:col>
      <xdr:colOff>721995</xdr:colOff>
      <xdr:row>13</xdr:row>
      <xdr:rowOff>22225</xdr:rowOff>
    </xdr:to>
    <xdr:sp macro="" textlink="">
      <xdr:nvSpPr>
        <xdr:cNvPr id="6" name="図形 5"/>
        <xdr:cNvSpPr>
          <a:spLocks noChangeArrowheads="1"/>
        </xdr:cNvSpPr>
      </xdr:nvSpPr>
      <xdr:spPr>
        <a:xfrm>
          <a:off x="2829560" y="2575560"/>
          <a:ext cx="2304415" cy="240665"/>
        </a:xfrm>
        <a:prstGeom prst="wedgeRoundRectCallout">
          <a:avLst>
            <a:gd name="adj1" fmla="val -35315"/>
            <a:gd name="adj2" fmla="val -166949"/>
            <a:gd name="adj3" fmla="val 16667"/>
          </a:avLst>
        </a:prstGeom>
        <a:solidFill>
          <a:srgbClr val="FFFFFF"/>
        </a:solidFill>
        <a:ln w="9525">
          <a:solidFill>
            <a:sysClr val="windowText" lastClr="000000"/>
          </a:solidFill>
          <a:miter/>
        </a:ln>
      </xdr:spPr>
      <xdr:txBody>
        <a:bodyPr vertOverflow="clip" horzOverflow="overflow" wrap="square" lIns="74295" tIns="8890" rIns="74295" bIns="8890" anchor="ctr" upright="1"/>
        <a:lstStyle/>
        <a:p>
          <a:pPr algn="ctr">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必要事項をご記入ください。</a:t>
          </a:r>
        </a:p>
      </xdr:txBody>
    </xdr:sp>
    <xdr:clientData/>
  </xdr:twoCellAnchor>
  <xdr:twoCellAnchor>
    <xdr:from xmlns:xdr="http://schemas.openxmlformats.org/drawingml/2006/spreadsheetDrawing">
      <xdr:col>7</xdr:col>
      <xdr:colOff>485140</xdr:colOff>
      <xdr:row>17</xdr:row>
      <xdr:rowOff>152400</xdr:rowOff>
    </xdr:from>
    <xdr:to xmlns:xdr="http://schemas.openxmlformats.org/drawingml/2006/spreadsheetDrawing">
      <xdr:col>10</xdr:col>
      <xdr:colOff>614680</xdr:colOff>
      <xdr:row>20</xdr:row>
      <xdr:rowOff>104140</xdr:rowOff>
    </xdr:to>
    <xdr:sp macro="" textlink="">
      <xdr:nvSpPr>
        <xdr:cNvPr id="7" name="図形 6"/>
        <xdr:cNvSpPr>
          <a:spLocks noChangeArrowheads="1"/>
        </xdr:cNvSpPr>
      </xdr:nvSpPr>
      <xdr:spPr>
        <a:xfrm>
          <a:off x="4897120" y="3670300"/>
          <a:ext cx="2177415" cy="580390"/>
        </a:xfrm>
        <a:prstGeom prst="roundRect">
          <a:avLst>
            <a:gd name="adj" fmla="val 0"/>
          </a:avLst>
        </a:prstGeom>
        <a:solidFill>
          <a:srgbClr val="FFFFFF"/>
        </a:solidFill>
        <a:ln w="19050">
          <a:solidFill>
            <a:srgbClr val="FF0000"/>
          </a:solidFill>
        </a:ln>
      </xdr:spPr>
      <xdr:txBody>
        <a:bodyPr vertOverflow="clip" horzOverflow="overflow" wrap="square" lIns="74295" tIns="8890" rIns="74295" bIns="8890" anchor="ctr" upright="1"/>
        <a:lstStyle/>
        <a:p>
          <a:pPr algn="ctr">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団体における活動のねらい　　</a:t>
          </a:r>
          <a:endPar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endParaRPr>
        </a:p>
        <a:p>
          <a:pPr algn="ctr">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（めあて）をご記入ください。</a:t>
          </a:r>
          <a:endPar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endParaRPr>
        </a:p>
      </xdr:txBody>
    </xdr:sp>
    <xdr:clientData/>
  </xdr:twoCellAnchor>
  <xdr:twoCellAnchor>
    <xdr:from xmlns:xdr="http://schemas.openxmlformats.org/drawingml/2006/spreadsheetDrawing">
      <xdr:col>2</xdr:col>
      <xdr:colOff>0</xdr:colOff>
      <xdr:row>32</xdr:row>
      <xdr:rowOff>0</xdr:rowOff>
    </xdr:from>
    <xdr:to xmlns:xdr="http://schemas.openxmlformats.org/drawingml/2006/spreadsheetDrawing">
      <xdr:col>9</xdr:col>
      <xdr:colOff>132080</xdr:colOff>
      <xdr:row>45</xdr:row>
      <xdr:rowOff>53340</xdr:rowOff>
    </xdr:to>
    <xdr:sp macro="" textlink="">
      <xdr:nvSpPr>
        <xdr:cNvPr id="8" name="図形 7"/>
        <xdr:cNvSpPr>
          <a:spLocks noChangeArrowheads="1"/>
        </xdr:cNvSpPr>
      </xdr:nvSpPr>
      <xdr:spPr>
        <a:xfrm>
          <a:off x="821055" y="6365875"/>
          <a:ext cx="4961255" cy="2447290"/>
        </a:xfrm>
        <a:prstGeom prst="roundRect">
          <a:avLst>
            <a:gd name="adj" fmla="val 16670"/>
          </a:avLst>
        </a:prstGeom>
        <a:solidFill>
          <a:srgbClr val="FFFFFF"/>
        </a:solidFill>
        <a:ln w="38100">
          <a:solidFill>
            <a:sysClr val="windowText" lastClr="000000"/>
          </a:solidFill>
        </a:ln>
      </xdr:spPr>
      <xdr:txBody>
        <a:bodyPr vertOverflow="clip" horzOverflow="overflow" wrap="square" lIns="74295" tIns="8890" rIns="74295" bIns="8890" anchor="t" upright="1"/>
        <a:lstStyle/>
        <a:p>
          <a:pPr algn="l"/>
          <a:r>
            <a:rPr lang="ja-JP" altLang="en-US" sz="1100" b="0" i="0" u="none" strike="noStrike" baseline="0">
              <a:solidFill>
                <a:srgbClr xmlns:mc="http://schemas.openxmlformats.org/markup-compatibility/2006" xmlns:a14="http://schemas.microsoft.com/office/drawing/2010/main" val="FF0000" a14:legacySpreadsheetColorIndex="10" mc:Ignorable="a14"/>
              </a:solidFill>
            </a:rPr>
            <a:t>活動で使用する全艇の研修生の様子や、活動実施あたり指導上必要な配慮事項をご記入ください。</a:t>
          </a:r>
          <a:endParaRPr lang="ja-JP" altLang="en-US" sz="1100" b="0" i="0" u="none" strike="noStrike" baseline="0">
            <a:solidFill>
              <a:srgbClr xmlns:mc="http://schemas.openxmlformats.org/markup-compatibility/2006" xmlns:a14="http://schemas.microsoft.com/office/drawing/2010/main" val="FF0000" a14:legacySpreadsheetColorIndex="10" mc:Ignorable="a14"/>
            </a:solidFill>
          </a:endParaRPr>
        </a:p>
        <a:p>
          <a:pPr algn="l"/>
          <a:r>
            <a:rPr lang="ja-JP" altLang="en-US" sz="1100" b="0" i="0" u="none" strike="noStrike" baseline="0">
              <a:solidFill>
                <a:srgbClr xmlns:mc="http://schemas.openxmlformats.org/markup-compatibility/2006" xmlns:a14="http://schemas.microsoft.com/office/drawing/2010/main" val="FF0000" a14:legacySpreadsheetColorIndex="10" mc:Ignorable="a14"/>
              </a:solidFill>
            </a:rPr>
            <a:t>発達支援学級の児童・生徒がいる場合も記入してください。</a:t>
          </a:r>
          <a:endParaRPr lang="ja-JP" altLang="en-US" sz="1100" b="0" i="0" u="none" strike="noStrike" baseline="0">
            <a:solidFill>
              <a:srgbClr xmlns:mc="http://schemas.openxmlformats.org/markup-compatibility/2006" xmlns:a14="http://schemas.microsoft.com/office/drawing/2010/main" val="FF0000" a14:legacySpreadsheetColorIndex="10" mc:Ignorable="a14"/>
            </a:solidFill>
          </a:endParaRPr>
        </a:p>
        <a:p>
          <a:pPr algn="l"/>
          <a:r>
            <a:rPr lang="ja-JP" altLang="en-US" sz="1100" b="0" i="0" u="none" strike="noStrike" baseline="0">
              <a:solidFill>
                <a:srgbClr xmlns:mc="http://schemas.openxmlformats.org/markup-compatibility/2006" xmlns:a14="http://schemas.microsoft.com/office/drawing/2010/main" val="FF0000" a14:legacySpreadsheetColorIndex="10" mc:Ignorable="a14"/>
              </a:solidFill>
            </a:rPr>
            <a:t>※活動人数が多くローテーションで実施する場合は、何回目に実施するのかも記入してください。</a:t>
          </a:r>
          <a:endParaRPr lang="ja-JP" altLang="en-US" sz="1100" b="0" i="0" u="none" strike="noStrike" baseline="0">
            <a:solidFill>
              <a:srgbClr xmlns:mc="http://schemas.openxmlformats.org/markup-compatibility/2006" xmlns:a14="http://schemas.microsoft.com/office/drawing/2010/main" val="FF0000" a14:legacySpreadsheetColorIndex="10" mc:Ignorable="a14"/>
            </a:solidFill>
          </a:endParaRPr>
        </a:p>
        <a:p>
          <a:pPr algn="l"/>
          <a:r>
            <a:rPr lang="ja-JP" altLang="en-US" sz="1100" b="0" i="0" u="none" strike="noStrike" baseline="0">
              <a:solidFill>
                <a:srgbClr xmlns:mc="http://schemas.openxmlformats.org/markup-compatibility/2006" xmlns:a14="http://schemas.microsoft.com/office/drawing/2010/main" val="FF0000" a14:legacySpreadsheetColorIndex="10" mc:Ignorable="a14"/>
              </a:solidFill>
            </a:rPr>
            <a:t>※配慮の必要な研修生が1艇に3名以上いる場合は空いている欄に記入してください。記入欄が足りない場合は、もう1枚印刷をお願いします。</a:t>
          </a:r>
          <a:endParaRPr lang="ja-JP" altLang="en-US" sz="1100" b="0" i="0" u="none" strike="noStrike" baseline="0">
            <a:solidFill>
              <a:srgbClr xmlns:mc="http://schemas.openxmlformats.org/markup-compatibility/2006" xmlns:a14="http://schemas.microsoft.com/office/drawing/2010/main" val="FF0000" a14:legacySpreadsheetColorIndex="10" mc:Ignorable="a14"/>
            </a:solidFill>
          </a:endParaRPr>
        </a:p>
        <a:p>
          <a:pPr algn="l"/>
          <a:r>
            <a:rPr lang="ja-JP" altLang="en-US" sz="1100" b="0" i="0" u="none" strike="noStrike" baseline="0">
              <a:solidFill>
                <a:srgbClr xmlns:mc="http://schemas.openxmlformats.org/markup-compatibility/2006" xmlns:a14="http://schemas.microsoft.com/office/drawing/2010/main" val="FF0000" a14:legacySpreadsheetColorIndex="10" mc:Ignorable="a14"/>
              </a:solidFill>
            </a:rPr>
            <a:t>その他、気になる点がありましたら、備考欄に記入してください。</a:t>
          </a:r>
          <a:endParaRPr lang="ja-JP" altLang="en-US" sz="1100" b="0" i="0" u="none" strike="noStrike" baseline="0">
            <a:solidFill>
              <a:srgbClr xmlns:mc="http://schemas.openxmlformats.org/markup-compatibility/2006" xmlns:a14="http://schemas.microsoft.com/office/drawing/2010/main" val="FF0000" a14:legacySpreadsheetColorIndex="10" mc:Ignorable="a14"/>
            </a:solidFill>
          </a:endParaRPr>
        </a:p>
      </xdr:txBody>
    </xdr:sp>
    <xdr:clientData/>
  </xdr:twoCellAnchor>
  <xdr:twoCellAnchor>
    <xdr:from xmlns:xdr="http://schemas.openxmlformats.org/drawingml/2006/spreadsheetDrawing">
      <xdr:col>4</xdr:col>
      <xdr:colOff>200025</xdr:colOff>
      <xdr:row>21</xdr:row>
      <xdr:rowOff>151765</xdr:rowOff>
    </xdr:from>
    <xdr:to xmlns:xdr="http://schemas.openxmlformats.org/drawingml/2006/spreadsheetDrawing">
      <xdr:col>7</xdr:col>
      <xdr:colOff>799465</xdr:colOff>
      <xdr:row>23</xdr:row>
      <xdr:rowOff>76200</xdr:rowOff>
    </xdr:to>
    <xdr:sp macro="" textlink="">
      <xdr:nvSpPr>
        <xdr:cNvPr id="9" name="図形 8"/>
        <xdr:cNvSpPr/>
      </xdr:nvSpPr>
      <xdr:spPr>
        <a:xfrm>
          <a:off x="2430780" y="4526915"/>
          <a:ext cx="2780665" cy="276860"/>
        </a:xfrm>
        <a:prstGeom prst="wedgeRectCallout">
          <a:avLst>
            <a:gd name="adj1" fmla="val -80891"/>
            <a:gd name="adj2" fmla="val 260024"/>
          </a:avLst>
        </a:prstGeom>
        <a:solidFill>
          <a:sysClr val="window" lastClr="FFFFFF"/>
        </a:solidFill>
        <a:ln w="1905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b="1">
              <a:solidFill>
                <a:srgbClr val="FF0000"/>
              </a:solidFill>
              <a:latin typeface="ＭＳ Ｐゴシック"/>
              <a:ea typeface="ＭＳ Ｐゴシック"/>
            </a:rPr>
            <a:t>活動名簿と同様カタカナでご記入ください。</a:t>
          </a:r>
          <a:endParaRPr kumimoji="1" lang="ja-JP" altLang="en-US" b="1">
            <a:solidFill>
              <a:srgbClr val="FF0000"/>
            </a:solidFill>
            <a:latin typeface="ＭＳ Ｐゴシック"/>
            <a:ea typeface="ＭＳ Ｐゴシック"/>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6.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7.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8.xml" /><Relationship Id="rId3" Type="http://schemas.openxmlformats.org/officeDocument/2006/relationships/vmlDrawing" Target="../drawings/vmlDrawing3.vml" /><Relationship Id="rId4" Type="http://schemas.openxmlformats.org/officeDocument/2006/relationships/ctrlProp" Target="../ctrlProps/ctrlProp40.xml" /><Relationship Id="rId5" Type="http://schemas.openxmlformats.org/officeDocument/2006/relationships/ctrlProp" Target="../ctrlProps/ctrlProp41.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9.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10.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11.xml" /><Relationship Id="rId3" Type="http://schemas.openxmlformats.org/officeDocument/2006/relationships/vmlDrawing" Target="../drawings/vmlDrawing4.vml" /><Relationship Id="rId4" Type="http://schemas.openxmlformats.org/officeDocument/2006/relationships/ctrlProp" Target="../ctrlProps/ctrlProp42.xml" /><Relationship Id="rId5" Type="http://schemas.openxmlformats.org/officeDocument/2006/relationships/ctrlProp" Target="../ctrlProps/ctrlProp43.xml" /><Relationship Id="rId6" Type="http://schemas.openxmlformats.org/officeDocument/2006/relationships/ctrlProp" Target="../ctrlProps/ctrlProp44.xml" /><Relationship Id="rId7" Type="http://schemas.openxmlformats.org/officeDocument/2006/relationships/ctrlProp" Target="../ctrlProps/ctrlProp45.xml" /><Relationship Id="rId8" Type="http://schemas.openxmlformats.org/officeDocument/2006/relationships/ctrlProp" Target="../ctrlProps/ctrlProp46.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drawing" Target="../drawings/drawing12.xml" /><Relationship Id="rId3" Type="http://schemas.openxmlformats.org/officeDocument/2006/relationships/vmlDrawing" Target="../drawings/vmlDrawing5.vml" /><Relationship Id="rId4" Type="http://schemas.openxmlformats.org/officeDocument/2006/relationships/ctrlProp" Target="../ctrlProps/ctrlProp47.xml" /><Relationship Id="rId5" Type="http://schemas.openxmlformats.org/officeDocument/2006/relationships/ctrlProp" Target="../ctrlProps/ctrlProp48.xml" /><Relationship Id="rId6" Type="http://schemas.openxmlformats.org/officeDocument/2006/relationships/ctrlProp" Target="../ctrlProps/ctrlProp49.xml" /><Relationship Id="rId7" Type="http://schemas.openxmlformats.org/officeDocument/2006/relationships/ctrlProp" Target="../ctrlProps/ctrlProp50.xml" /><Relationship Id="rId8" Type="http://schemas.openxmlformats.org/officeDocument/2006/relationships/ctrlProp" Target="../ctrlProps/ctrlProp51.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4.xml" /><Relationship Id="rId3" Type="http://schemas.openxmlformats.org/officeDocument/2006/relationships/vmlDrawing" Target="../drawings/vmlDrawing2.vml" /><Relationship Id="rId4" Type="http://schemas.openxmlformats.org/officeDocument/2006/relationships/ctrlProp" Target="../ctrlProps/ctrlProp17.xml" /><Relationship Id="rId5" Type="http://schemas.openxmlformats.org/officeDocument/2006/relationships/ctrlProp" Target="../ctrlProps/ctrlProp18.xml" /><Relationship Id="rId6" Type="http://schemas.openxmlformats.org/officeDocument/2006/relationships/ctrlProp" Target="../ctrlProps/ctrlProp19.xml" /><Relationship Id="rId7" Type="http://schemas.openxmlformats.org/officeDocument/2006/relationships/ctrlProp" Target="../ctrlProps/ctrlProp20.xml" /><Relationship Id="rId8" Type="http://schemas.openxmlformats.org/officeDocument/2006/relationships/ctrlProp" Target="../ctrlProps/ctrlProp21.xml" /><Relationship Id="rId9" Type="http://schemas.openxmlformats.org/officeDocument/2006/relationships/ctrlProp" Target="../ctrlProps/ctrlProp22.xml" /><Relationship Id="rId10" Type="http://schemas.openxmlformats.org/officeDocument/2006/relationships/ctrlProp" Target="../ctrlProps/ctrlProp23.xml" /><Relationship Id="rId11" Type="http://schemas.openxmlformats.org/officeDocument/2006/relationships/ctrlProp" Target="../ctrlProps/ctrlProp24.xml" /><Relationship Id="rId12" Type="http://schemas.openxmlformats.org/officeDocument/2006/relationships/ctrlProp" Target="../ctrlProps/ctrlProp25.xml" /><Relationship Id="rId13" Type="http://schemas.openxmlformats.org/officeDocument/2006/relationships/ctrlProp" Target="../ctrlProps/ctrlProp26.xml" /><Relationship Id="rId14" Type="http://schemas.openxmlformats.org/officeDocument/2006/relationships/ctrlProp" Target="../ctrlProps/ctrlProp27.xml" /><Relationship Id="rId15" Type="http://schemas.openxmlformats.org/officeDocument/2006/relationships/ctrlProp" Target="../ctrlProps/ctrlProp28.xml" /><Relationship Id="rId16" Type="http://schemas.openxmlformats.org/officeDocument/2006/relationships/ctrlProp" Target="../ctrlProps/ctrlProp29.xml" /><Relationship Id="rId17" Type="http://schemas.openxmlformats.org/officeDocument/2006/relationships/ctrlProp" Target="../ctrlProps/ctrlProp30.xml" /><Relationship Id="rId18" Type="http://schemas.openxmlformats.org/officeDocument/2006/relationships/ctrlProp" Target="../ctrlProps/ctrlProp31.xml" /><Relationship Id="rId19" Type="http://schemas.openxmlformats.org/officeDocument/2006/relationships/ctrlProp" Target="../ctrlProps/ctrlProp32.xml" /><Relationship Id="rId20" Type="http://schemas.openxmlformats.org/officeDocument/2006/relationships/ctrlProp" Target="../ctrlProps/ctrlProp33.xml" /><Relationship Id="rId21" Type="http://schemas.openxmlformats.org/officeDocument/2006/relationships/ctrlProp" Target="../ctrlProps/ctrlProp34.xml" /><Relationship Id="rId22" Type="http://schemas.openxmlformats.org/officeDocument/2006/relationships/ctrlProp" Target="../ctrlProps/ctrlProp35.xml" /><Relationship Id="rId23" Type="http://schemas.openxmlformats.org/officeDocument/2006/relationships/ctrlProp" Target="../ctrlProps/ctrlProp36.xml" /><Relationship Id="rId24" Type="http://schemas.openxmlformats.org/officeDocument/2006/relationships/ctrlProp" Target="../ctrlProps/ctrlProp37.xml" /><Relationship Id="rId25" Type="http://schemas.openxmlformats.org/officeDocument/2006/relationships/ctrlProp" Target="../ctrlProps/ctrlProp38.xml" /><Relationship Id="rId26" Type="http://schemas.openxmlformats.org/officeDocument/2006/relationships/ctrlProp" Target="../ctrlProps/ctrlProp39.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E61"/>
  <sheetViews>
    <sheetView view="pageBreakPreview" zoomScaleSheetLayoutView="100" workbookViewId="0">
      <selection activeCell="E15" sqref="E15"/>
    </sheetView>
  </sheetViews>
  <sheetFormatPr defaultRowHeight="13.5"/>
  <cols>
    <col min="1" max="2" width="3.75" style="1" customWidth="1"/>
    <col min="3" max="3" width="5.875" style="1" customWidth="1"/>
    <col min="4" max="4" width="3.875" style="1" customWidth="1"/>
    <col min="5" max="5" width="101.5" style="1" customWidth="1"/>
    <col min="6" max="6" width="9" style="1" bestFit="1" customWidth="1"/>
    <col min="7" max="16384" width="9" style="1" customWidth="1"/>
  </cols>
  <sheetData>
    <row r="2" spans="3:5" ht="21">
      <c r="E2" s="5" t="s">
        <v>459</v>
      </c>
    </row>
    <row r="3" spans="3:5" ht="7.5" customHeight="1"/>
    <row r="4" spans="3:5">
      <c r="C4" s="1" t="s">
        <v>2</v>
      </c>
    </row>
    <row r="5" spans="3:5" ht="7.5" customHeight="1"/>
    <row r="6" spans="3:5" ht="13.5" customHeight="1">
      <c r="C6" s="2" t="s">
        <v>3</v>
      </c>
      <c r="D6" s="1" t="s">
        <v>11</v>
      </c>
    </row>
    <row r="7" spans="3:5" ht="13.5" customHeight="1">
      <c r="C7" s="2"/>
      <c r="E7" s="1" t="s">
        <v>14</v>
      </c>
    </row>
    <row r="8" spans="3:5" ht="13.5" customHeight="1">
      <c r="E8" s="3" t="s">
        <v>25</v>
      </c>
    </row>
    <row r="9" spans="3:5" ht="15" customHeight="1">
      <c r="C9" s="2"/>
    </row>
    <row r="10" spans="3:5" ht="13.5" customHeight="1">
      <c r="C10" s="1" t="s">
        <v>29</v>
      </c>
    </row>
    <row r="11" spans="3:5" ht="6.75" customHeight="1"/>
    <row r="12" spans="3:5" ht="13.5" customHeight="1">
      <c r="C12" s="2" t="s">
        <v>3</v>
      </c>
      <c r="D12" s="3" t="s">
        <v>32</v>
      </c>
    </row>
    <row r="13" spans="3:5">
      <c r="C13" s="2" t="s">
        <v>3</v>
      </c>
      <c r="D13" s="3" t="s">
        <v>35</v>
      </c>
    </row>
    <row r="14" spans="3:5">
      <c r="C14" s="2"/>
      <c r="D14" s="3"/>
      <c r="E14" s="6" t="s">
        <v>293</v>
      </c>
    </row>
    <row r="15" spans="3:5" ht="13.5" customHeight="1">
      <c r="C15" s="2" t="s">
        <v>3</v>
      </c>
      <c r="D15" s="3" t="s">
        <v>541</v>
      </c>
    </row>
    <row r="16" spans="3:5" ht="33" customHeight="1">
      <c r="E16" s="7" t="s">
        <v>542</v>
      </c>
    </row>
    <row r="17" spans="3:4" ht="13.5" customHeight="1">
      <c r="C17" s="2" t="s">
        <v>3</v>
      </c>
      <c r="D17" s="3" t="s">
        <v>47</v>
      </c>
    </row>
    <row r="18" spans="3:4" ht="15" customHeight="1"/>
    <row r="19" spans="3:4" ht="13.5" customHeight="1">
      <c r="C19" s="1" t="s">
        <v>52</v>
      </c>
    </row>
    <row r="20" spans="3:4" ht="6.75" customHeight="1"/>
    <row r="21" spans="3:4" ht="13.5" customHeight="1">
      <c r="C21" s="2" t="s">
        <v>3</v>
      </c>
      <c r="D21" s="3" t="s">
        <v>56</v>
      </c>
    </row>
    <row r="22" spans="3:4">
      <c r="C22" s="2" t="s">
        <v>3</v>
      </c>
      <c r="D22" s="3" t="s">
        <v>64</v>
      </c>
    </row>
    <row r="23" spans="3:4">
      <c r="C23" s="2" t="s">
        <v>3</v>
      </c>
      <c r="D23" s="1" t="s">
        <v>68</v>
      </c>
    </row>
    <row r="24" spans="3:4" ht="15" customHeight="1"/>
    <row r="25" spans="3:4" ht="13.5" customHeight="1">
      <c r="C25" s="1" t="s">
        <v>71</v>
      </c>
    </row>
    <row r="26" spans="3:4" ht="6.75" customHeight="1"/>
    <row r="27" spans="3:4" ht="13.5" customHeight="1">
      <c r="C27" s="2" t="s">
        <v>3</v>
      </c>
      <c r="D27" s="1" t="s">
        <v>74</v>
      </c>
    </row>
    <row r="28" spans="3:4">
      <c r="C28" s="2" t="s">
        <v>3</v>
      </c>
      <c r="D28" s="1" t="s">
        <v>75</v>
      </c>
    </row>
    <row r="29" spans="3:4">
      <c r="C29" s="2" t="s">
        <v>3</v>
      </c>
      <c r="D29" s="4" t="s">
        <v>543</v>
      </c>
    </row>
    <row r="30" spans="3:4" ht="15" customHeight="1"/>
    <row r="31" spans="3:4" ht="13.5" customHeight="1"/>
    <row r="32" spans="3:4" ht="6.75" customHeight="1">
      <c r="C32" s="2"/>
    </row>
    <row r="33" spans="3:5" ht="13.5" customHeight="1">
      <c r="C33" s="2"/>
      <c r="E33" s="1" t="s">
        <v>544</v>
      </c>
    </row>
    <row r="35" spans="3:5" ht="7.5" customHeight="1"/>
    <row r="36" spans="3:5">
      <c r="C36" s="2"/>
    </row>
    <row r="58" spans="1:1">
      <c r="A58" s="1" t="s">
        <v>82</v>
      </c>
    </row>
    <row r="59" spans="1:1">
      <c r="A59" s="1" t="s">
        <v>19</v>
      </c>
    </row>
    <row r="60" spans="1:1">
      <c r="A60" s="1" t="s">
        <v>85</v>
      </c>
    </row>
    <row r="61" spans="1:1">
      <c r="A61" s="1" t="s">
        <v>88</v>
      </c>
    </row>
  </sheetData>
  <phoneticPr fontId="3"/>
  <pageMargins left="0.77" right="0.8" top="0.78" bottom="0.6" header="0.51200000000000001" footer="0.51200000000000001"/>
  <pageSetup paperSize="9" fitToWidth="1" fitToHeight="1" orientation="landscape" usePrinterDefaults="1" r:id="rId1"/>
  <headerFooter alignWithMargins="0">
    <oddHeader>&amp;R&amp;A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2:P30"/>
  <sheetViews>
    <sheetView topLeftCell="A7" workbookViewId="0">
      <selection activeCell="I9" sqref="I9:N9"/>
    </sheetView>
  </sheetViews>
  <sheetFormatPr defaultRowHeight="13.5"/>
  <cols>
    <col min="1" max="1" width="18" style="417" customWidth="1"/>
    <col min="2" max="2" width="8.75" style="775" customWidth="1"/>
    <col min="3" max="4" width="8.625" style="775" customWidth="1"/>
    <col min="5" max="5" width="7.625" style="775" customWidth="1"/>
    <col min="6" max="6" width="11.375" style="775" customWidth="1"/>
    <col min="7" max="7" width="8.625" style="775" customWidth="1"/>
    <col min="8" max="8" width="11.625" style="775" customWidth="1"/>
    <col min="9" max="9" width="16.625" style="775" customWidth="1"/>
    <col min="10" max="10" width="14" style="775" customWidth="1"/>
    <col min="11" max="14" width="11.625" style="775" customWidth="1"/>
    <col min="15" max="16384" width="9" style="775" bestFit="1" customWidth="1"/>
  </cols>
  <sheetData>
    <row r="2" spans="1:16" ht="22.5" customHeight="1">
      <c r="A2" s="776" t="s">
        <v>548</v>
      </c>
      <c r="B2" s="788"/>
      <c r="C2" s="788"/>
      <c r="D2" s="788"/>
      <c r="E2" s="788"/>
      <c r="F2" s="788"/>
      <c r="G2" s="788"/>
      <c r="H2" s="788"/>
      <c r="I2" s="788"/>
      <c r="J2" s="788"/>
      <c r="K2" s="788"/>
      <c r="L2" s="788"/>
      <c r="M2" s="788"/>
      <c r="N2" s="788"/>
    </row>
    <row r="3" spans="1:16" ht="22.5" customHeight="1">
      <c r="A3" s="777"/>
      <c r="B3" s="777"/>
      <c r="C3" s="777"/>
      <c r="D3" s="777"/>
      <c r="E3" s="777"/>
      <c r="F3" s="777"/>
      <c r="G3" s="777"/>
      <c r="H3" s="777"/>
      <c r="I3" s="777"/>
      <c r="J3" s="777"/>
      <c r="K3" s="777"/>
      <c r="L3" s="777"/>
      <c r="M3" s="777"/>
      <c r="N3" s="777"/>
    </row>
    <row r="4" spans="1:16" ht="22.5" customHeight="1">
      <c r="A4" s="777"/>
      <c r="B4" s="777"/>
      <c r="C4" s="777"/>
      <c r="D4" s="777"/>
      <c r="E4" s="777"/>
      <c r="F4" s="777"/>
      <c r="G4" s="777"/>
      <c r="H4" s="777"/>
      <c r="I4" s="777"/>
      <c r="J4" s="777"/>
      <c r="K4" s="777"/>
      <c r="L4" s="777"/>
      <c r="M4" s="777"/>
      <c r="N4" s="777"/>
    </row>
    <row r="5" spans="1:16" ht="22.5" customHeight="1">
      <c r="A5" s="777"/>
      <c r="B5" s="777"/>
      <c r="C5" s="777"/>
      <c r="D5" s="777"/>
      <c r="E5" s="777"/>
      <c r="F5" s="777"/>
      <c r="G5" s="777"/>
      <c r="H5" s="777"/>
      <c r="I5" s="777"/>
      <c r="J5" s="777"/>
      <c r="K5" s="777"/>
      <c r="L5" s="777"/>
      <c r="M5" s="777"/>
      <c r="N5" s="777"/>
    </row>
    <row r="6" spans="1:16" ht="22.5" customHeight="1">
      <c r="A6" s="777"/>
      <c r="B6" s="777"/>
      <c r="C6" s="777"/>
      <c r="D6" s="777"/>
      <c r="E6" s="777"/>
      <c r="F6" s="777"/>
      <c r="G6" s="777"/>
      <c r="H6" s="777"/>
      <c r="I6" s="777"/>
      <c r="J6" s="777"/>
      <c r="K6" s="777"/>
      <c r="L6" s="777"/>
      <c r="M6" s="777"/>
      <c r="N6" s="777"/>
      <c r="P6" s="888"/>
    </row>
    <row r="7" spans="1:16" ht="22.5" customHeight="1">
      <c r="A7" s="777"/>
      <c r="B7" s="777"/>
      <c r="C7" s="777"/>
      <c r="D7" s="777"/>
      <c r="E7" s="777"/>
      <c r="F7" s="777"/>
      <c r="G7" s="777"/>
      <c r="H7" s="777"/>
      <c r="I7" s="777"/>
      <c r="J7" s="777"/>
      <c r="K7" s="777"/>
      <c r="L7" s="777"/>
      <c r="M7" s="777"/>
      <c r="N7" s="777"/>
    </row>
    <row r="8" spans="1:16" ht="22.5" customHeight="1">
      <c r="A8" s="777"/>
      <c r="B8" s="777"/>
      <c r="C8" s="777"/>
      <c r="D8" s="777"/>
      <c r="E8" s="777"/>
      <c r="F8" s="777"/>
      <c r="G8" s="777"/>
      <c r="H8" s="777"/>
      <c r="I8" s="777"/>
      <c r="J8" s="777"/>
      <c r="K8" s="777"/>
      <c r="L8" s="777"/>
      <c r="M8" s="777"/>
      <c r="N8" s="777"/>
    </row>
    <row r="9" spans="1:16" ht="20.100000000000001" customHeight="1">
      <c r="A9" s="789" t="s">
        <v>567</v>
      </c>
      <c r="B9" s="890" t="str">
        <f>IF(共通データ!O18&lt;&gt;0,共通データ!O18,"")</f>
        <v/>
      </c>
      <c r="C9" s="890"/>
      <c r="D9" s="895"/>
      <c r="E9" s="901" t="s">
        <v>235</v>
      </c>
      <c r="F9" s="902" t="str">
        <f>IF(共通データ!O19&lt;&gt;0,共通データ!O19,"")</f>
        <v/>
      </c>
      <c r="G9" s="906"/>
      <c r="I9" s="910" t="s">
        <v>561</v>
      </c>
      <c r="J9" s="910"/>
      <c r="K9" s="910"/>
      <c r="L9" s="910"/>
      <c r="M9" s="910"/>
      <c r="N9" s="910"/>
    </row>
    <row r="10" spans="1:16" ht="27.95" customHeight="1">
      <c r="A10" s="778" t="s">
        <v>310</v>
      </c>
      <c r="B10" s="789" t="str">
        <f>IF(共通データ!O1&lt;&gt;0,共通データ!O1,"")</f>
        <v/>
      </c>
      <c r="C10" s="803"/>
      <c r="D10" s="803"/>
      <c r="E10" s="803"/>
      <c r="F10" s="803"/>
      <c r="G10" s="803"/>
      <c r="H10" s="384" t="s">
        <v>63</v>
      </c>
      <c r="I10" s="852" t="s">
        <v>557</v>
      </c>
      <c r="J10" s="858"/>
      <c r="K10" s="868"/>
      <c r="L10" s="868"/>
      <c r="M10" s="868"/>
      <c r="N10" s="876" t="s">
        <v>63</v>
      </c>
    </row>
    <row r="11" spans="1:16" ht="24.95" customHeight="1">
      <c r="A11" s="778" t="s">
        <v>390</v>
      </c>
      <c r="B11" s="789" t="str">
        <f>IF(共通データ!O7&lt;&gt;0,共通データ!O7,"")</f>
        <v/>
      </c>
      <c r="C11" s="803"/>
      <c r="D11" s="803"/>
      <c r="E11" s="803"/>
      <c r="F11" s="803" t="s">
        <v>63</v>
      </c>
      <c r="G11" s="834"/>
      <c r="H11" s="778" t="s">
        <v>556</v>
      </c>
      <c r="I11" s="853" t="str">
        <f>IF(共通データ!O8&lt;&gt;0,共通データ!O8,"")</f>
        <v/>
      </c>
      <c r="J11" s="859"/>
      <c r="K11" s="859" t="s">
        <v>123</v>
      </c>
      <c r="L11" s="874" t="str">
        <f>IF(共通データ!O9&lt;&gt;0,共通データ!O9,"")</f>
        <v/>
      </c>
      <c r="M11" s="875"/>
      <c r="N11" s="877"/>
    </row>
    <row r="12" spans="1:16" ht="11.25" customHeight="1"/>
    <row r="13" spans="1:16" ht="21" customHeight="1">
      <c r="A13" s="779" t="s">
        <v>279</v>
      </c>
      <c r="B13" s="790"/>
      <c r="C13" s="790"/>
      <c r="D13" s="790"/>
      <c r="E13" s="790"/>
      <c r="F13" s="790"/>
      <c r="G13" s="790"/>
      <c r="H13" s="839"/>
      <c r="I13" s="779" t="s">
        <v>324</v>
      </c>
      <c r="J13" s="790"/>
      <c r="K13" s="790"/>
      <c r="L13" s="790"/>
      <c r="M13" s="790"/>
      <c r="N13" s="839"/>
    </row>
    <row r="14" spans="1:16" ht="20.100000000000001" customHeight="1">
      <c r="A14" s="780" t="s">
        <v>181</v>
      </c>
      <c r="B14" s="791" t="s">
        <v>565</v>
      </c>
      <c r="C14" s="804" t="s">
        <v>301</v>
      </c>
      <c r="D14" s="896"/>
      <c r="E14" s="628" t="s">
        <v>552</v>
      </c>
      <c r="F14" s="628"/>
      <c r="G14" s="628"/>
      <c r="H14" s="840"/>
      <c r="I14" s="616" t="s">
        <v>566</v>
      </c>
      <c r="J14" s="628"/>
      <c r="K14" s="628"/>
      <c r="L14" s="628"/>
      <c r="M14" s="628"/>
      <c r="N14" s="840"/>
    </row>
    <row r="15" spans="1:16" ht="19.5" customHeight="1">
      <c r="A15" s="889"/>
      <c r="B15" s="792"/>
      <c r="C15" s="891"/>
      <c r="D15" s="897"/>
      <c r="E15" s="822"/>
      <c r="F15" s="822"/>
      <c r="G15" s="822"/>
      <c r="H15" s="841"/>
      <c r="I15" s="911"/>
      <c r="J15" s="822"/>
      <c r="K15" s="822"/>
      <c r="L15" s="822"/>
      <c r="M15" s="822"/>
      <c r="N15" s="841"/>
    </row>
    <row r="16" spans="1:16" ht="20.100000000000001" customHeight="1">
      <c r="A16" s="785"/>
      <c r="B16" s="797"/>
      <c r="C16" s="892"/>
      <c r="D16" s="898"/>
      <c r="E16" s="892"/>
      <c r="F16" s="903"/>
      <c r="G16" s="903"/>
      <c r="H16" s="907"/>
      <c r="I16" s="854"/>
      <c r="J16" s="664"/>
      <c r="K16" s="629"/>
      <c r="L16" s="629"/>
      <c r="M16" s="629"/>
      <c r="N16" s="878"/>
    </row>
    <row r="17" spans="1:14" ht="19.5" customHeight="1">
      <c r="A17" s="786"/>
      <c r="B17" s="798"/>
      <c r="C17" s="893"/>
      <c r="D17" s="899"/>
      <c r="E17" s="893"/>
      <c r="F17" s="904"/>
      <c r="G17" s="904"/>
      <c r="H17" s="908"/>
      <c r="I17" s="855"/>
      <c r="J17" s="664"/>
      <c r="K17" s="629"/>
      <c r="L17" s="629"/>
      <c r="M17" s="629"/>
      <c r="N17" s="878"/>
    </row>
    <row r="18" spans="1:14" ht="19.5" customHeight="1">
      <c r="A18" s="786"/>
      <c r="B18" s="799"/>
      <c r="C18" s="893"/>
      <c r="D18" s="899"/>
      <c r="E18" s="893"/>
      <c r="F18" s="904"/>
      <c r="G18" s="904"/>
      <c r="H18" s="908"/>
      <c r="I18" s="855"/>
      <c r="J18" s="665"/>
      <c r="K18" s="630"/>
      <c r="L18" s="630"/>
      <c r="M18" s="630"/>
      <c r="N18" s="883"/>
    </row>
    <row r="19" spans="1:14" ht="20.100000000000001" customHeight="1">
      <c r="A19" s="786"/>
      <c r="B19" s="800"/>
      <c r="C19" s="893"/>
      <c r="D19" s="899"/>
      <c r="E19" s="893"/>
      <c r="F19" s="904"/>
      <c r="G19" s="904"/>
      <c r="H19" s="908"/>
      <c r="I19" s="855"/>
      <c r="J19" s="864"/>
      <c r="K19" s="870"/>
      <c r="L19" s="870"/>
      <c r="M19" s="870"/>
      <c r="N19" s="884"/>
    </row>
    <row r="20" spans="1:14" ht="19.5" customHeight="1">
      <c r="A20" s="786"/>
      <c r="B20" s="798"/>
      <c r="C20" s="893"/>
      <c r="D20" s="899"/>
      <c r="E20" s="893"/>
      <c r="F20" s="904"/>
      <c r="G20" s="904"/>
      <c r="H20" s="908"/>
      <c r="I20" s="855"/>
      <c r="J20" s="865"/>
      <c r="K20" s="871"/>
      <c r="L20" s="871"/>
      <c r="M20" s="871"/>
      <c r="N20" s="885"/>
    </row>
    <row r="21" spans="1:14" ht="19.5" customHeight="1">
      <c r="A21" s="786"/>
      <c r="B21" s="799"/>
      <c r="C21" s="893"/>
      <c r="D21" s="899"/>
      <c r="E21" s="893"/>
      <c r="F21" s="904"/>
      <c r="G21" s="904"/>
      <c r="H21" s="908"/>
      <c r="I21" s="855"/>
      <c r="J21" s="866"/>
      <c r="K21" s="872"/>
      <c r="L21" s="872"/>
      <c r="M21" s="872"/>
      <c r="N21" s="886"/>
    </row>
    <row r="22" spans="1:14" ht="20.100000000000001" customHeight="1">
      <c r="A22" s="786"/>
      <c r="B22" s="800"/>
      <c r="C22" s="893"/>
      <c r="D22" s="899"/>
      <c r="E22" s="893"/>
      <c r="F22" s="904"/>
      <c r="G22" s="904"/>
      <c r="H22" s="908"/>
      <c r="I22" s="855"/>
      <c r="J22" s="864"/>
      <c r="K22" s="870"/>
      <c r="L22" s="870"/>
      <c r="M22" s="870"/>
      <c r="N22" s="884"/>
    </row>
    <row r="23" spans="1:14" ht="19.5" customHeight="1">
      <c r="A23" s="786"/>
      <c r="B23" s="798"/>
      <c r="C23" s="893"/>
      <c r="D23" s="899"/>
      <c r="E23" s="893"/>
      <c r="F23" s="904"/>
      <c r="G23" s="904"/>
      <c r="H23" s="908"/>
      <c r="I23" s="855"/>
      <c r="J23" s="865"/>
      <c r="K23" s="871"/>
      <c r="L23" s="871"/>
      <c r="M23" s="871"/>
      <c r="N23" s="885"/>
    </row>
    <row r="24" spans="1:14" ht="19.5" customHeight="1">
      <c r="A24" s="786"/>
      <c r="B24" s="799"/>
      <c r="C24" s="893"/>
      <c r="D24" s="899"/>
      <c r="E24" s="893"/>
      <c r="F24" s="904"/>
      <c r="G24" s="904"/>
      <c r="H24" s="908"/>
      <c r="I24" s="855"/>
      <c r="J24" s="866"/>
      <c r="K24" s="872"/>
      <c r="L24" s="872"/>
      <c r="M24" s="872"/>
      <c r="N24" s="886"/>
    </row>
    <row r="25" spans="1:14" ht="20.100000000000001" customHeight="1">
      <c r="A25" s="786"/>
      <c r="B25" s="800"/>
      <c r="C25" s="893"/>
      <c r="D25" s="899"/>
      <c r="E25" s="893"/>
      <c r="F25" s="904"/>
      <c r="G25" s="904"/>
      <c r="H25" s="908"/>
      <c r="I25" s="855"/>
      <c r="J25" s="864"/>
      <c r="K25" s="870"/>
      <c r="L25" s="870"/>
      <c r="M25" s="870"/>
      <c r="N25" s="884"/>
    </row>
    <row r="26" spans="1:14" ht="19.5" customHeight="1">
      <c r="A26" s="786"/>
      <c r="B26" s="798"/>
      <c r="C26" s="893"/>
      <c r="D26" s="899"/>
      <c r="E26" s="893"/>
      <c r="F26" s="904"/>
      <c r="G26" s="904"/>
      <c r="H26" s="908"/>
      <c r="I26" s="855"/>
      <c r="J26" s="865"/>
      <c r="K26" s="871"/>
      <c r="L26" s="871"/>
      <c r="M26" s="871"/>
      <c r="N26" s="885"/>
    </row>
    <row r="27" spans="1:14" ht="19.5" customHeight="1">
      <c r="A27" s="786"/>
      <c r="B27" s="799"/>
      <c r="C27" s="893"/>
      <c r="D27" s="899"/>
      <c r="E27" s="893"/>
      <c r="F27" s="904"/>
      <c r="G27" s="904"/>
      <c r="H27" s="908"/>
      <c r="I27" s="855"/>
      <c r="J27" s="866"/>
      <c r="K27" s="872"/>
      <c r="L27" s="872"/>
      <c r="M27" s="872"/>
      <c r="N27" s="886"/>
    </row>
    <row r="28" spans="1:14" ht="20.100000000000001" customHeight="1">
      <c r="A28" s="786"/>
      <c r="B28" s="800"/>
      <c r="C28" s="893"/>
      <c r="D28" s="899"/>
      <c r="E28" s="893"/>
      <c r="F28" s="904"/>
      <c r="G28" s="904"/>
      <c r="H28" s="908"/>
      <c r="I28" s="855"/>
      <c r="J28" s="864"/>
      <c r="K28" s="870"/>
      <c r="L28" s="870"/>
      <c r="M28" s="870"/>
      <c r="N28" s="884"/>
    </row>
    <row r="29" spans="1:14" ht="19.5" customHeight="1">
      <c r="A29" s="786"/>
      <c r="B29" s="798"/>
      <c r="C29" s="893"/>
      <c r="D29" s="899"/>
      <c r="E29" s="893"/>
      <c r="F29" s="904"/>
      <c r="G29" s="904"/>
      <c r="H29" s="908"/>
      <c r="I29" s="855"/>
      <c r="J29" s="865"/>
      <c r="K29" s="871"/>
      <c r="L29" s="871"/>
      <c r="M29" s="871"/>
      <c r="N29" s="885"/>
    </row>
    <row r="30" spans="1:14" ht="19.5" customHeight="1">
      <c r="A30" s="787"/>
      <c r="B30" s="801"/>
      <c r="C30" s="894"/>
      <c r="D30" s="900"/>
      <c r="E30" s="894"/>
      <c r="F30" s="905"/>
      <c r="G30" s="905"/>
      <c r="H30" s="909"/>
      <c r="I30" s="857"/>
      <c r="J30" s="867"/>
      <c r="K30" s="873"/>
      <c r="L30" s="873"/>
      <c r="M30" s="873"/>
      <c r="N30" s="887"/>
    </row>
    <row r="31" spans="1:14" ht="14.25"/>
  </sheetData>
  <mergeCells count="63">
    <mergeCell ref="A2:N2"/>
    <mergeCell ref="B9:D9"/>
    <mergeCell ref="F9:G9"/>
    <mergeCell ref="I9:N9"/>
    <mergeCell ref="B10:G10"/>
    <mergeCell ref="I10:J10"/>
    <mergeCell ref="K10:M10"/>
    <mergeCell ref="B11:E11"/>
    <mergeCell ref="F11:G11"/>
    <mergeCell ref="I11:J11"/>
    <mergeCell ref="L11:N11"/>
    <mergeCell ref="A13:H13"/>
    <mergeCell ref="I13:N13"/>
    <mergeCell ref="C16:D16"/>
    <mergeCell ref="E16:H16"/>
    <mergeCell ref="C17:D17"/>
    <mergeCell ref="E17:H17"/>
    <mergeCell ref="C18:D18"/>
    <mergeCell ref="E18:H18"/>
    <mergeCell ref="C19:D19"/>
    <mergeCell ref="E19:H19"/>
    <mergeCell ref="C20:D20"/>
    <mergeCell ref="E20:H20"/>
    <mergeCell ref="C21:D21"/>
    <mergeCell ref="E21:H21"/>
    <mergeCell ref="C22:D22"/>
    <mergeCell ref="E22:H22"/>
    <mergeCell ref="C23:D23"/>
    <mergeCell ref="E23:H23"/>
    <mergeCell ref="C24:D24"/>
    <mergeCell ref="E24:H24"/>
    <mergeCell ref="C25:D25"/>
    <mergeCell ref="E25:H25"/>
    <mergeCell ref="C26:D26"/>
    <mergeCell ref="E26:H26"/>
    <mergeCell ref="C27:D27"/>
    <mergeCell ref="E27:H27"/>
    <mergeCell ref="C28:D28"/>
    <mergeCell ref="E28:H28"/>
    <mergeCell ref="C29:D29"/>
    <mergeCell ref="E29:H29"/>
    <mergeCell ref="C30:D30"/>
    <mergeCell ref="E30:H30"/>
    <mergeCell ref="A14:A15"/>
    <mergeCell ref="B14:B15"/>
    <mergeCell ref="C14:D15"/>
    <mergeCell ref="E14:H15"/>
    <mergeCell ref="I14:N15"/>
    <mergeCell ref="A16:A18"/>
    <mergeCell ref="B16:B18"/>
    <mergeCell ref="J16:N18"/>
    <mergeCell ref="A19:A21"/>
    <mergeCell ref="B19:B21"/>
    <mergeCell ref="J19:N21"/>
    <mergeCell ref="A22:A24"/>
    <mergeCell ref="B22:B24"/>
    <mergeCell ref="J22:N24"/>
    <mergeCell ref="A25:A27"/>
    <mergeCell ref="B25:B27"/>
    <mergeCell ref="J25:N27"/>
    <mergeCell ref="A28:A30"/>
    <mergeCell ref="B28:B30"/>
    <mergeCell ref="J28:N30"/>
  </mergeCells>
  <phoneticPr fontId="14" type="Hiragana"/>
  <pageMargins left="0" right="0.1094488188976378" top="0.15944881889763782" bottom="0.19685039370078738" header="0.3" footer="0.3"/>
  <pageSetup paperSize="9" scale="92" fitToWidth="1" fitToHeight="1" orientation="landscape" usePrinterDefaults="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dimension ref="K11:AX64"/>
  <sheetViews>
    <sheetView view="pageBreakPreview" topLeftCell="I9" zoomScale="98" zoomScaleSheetLayoutView="98" workbookViewId="0">
      <pane xSplit="5" ySplit="5" topLeftCell="N38" activePane="bottomRight" state="frozen"/>
      <selection pane="topRight"/>
      <selection pane="bottomLeft"/>
      <selection pane="bottomRight" activeCell="AT17" sqref="AT17"/>
    </sheetView>
  </sheetViews>
  <sheetFormatPr defaultColWidth="2.25" defaultRowHeight="13.5"/>
  <cols>
    <col min="1" max="1" width="2.25" style="8" bestFit="1" customWidth="0"/>
    <col min="2" max="16384" width="2.25" style="8"/>
  </cols>
  <sheetData>
    <row r="11" spans="22:47" ht="18" customHeight="1">
      <c r="V11" s="913" t="s">
        <v>396</v>
      </c>
      <c r="W11" s="913"/>
      <c r="X11" s="913"/>
      <c r="Y11" s="913"/>
      <c r="Z11" s="913"/>
      <c r="AA11" s="913"/>
      <c r="AB11" s="913"/>
      <c r="AC11" s="913"/>
      <c r="AD11" s="913"/>
      <c r="AE11" s="913"/>
      <c r="AF11" s="913"/>
      <c r="AG11" s="913"/>
      <c r="AH11" s="913"/>
      <c r="AI11" s="913"/>
      <c r="AJ11" s="913"/>
      <c r="AK11" s="913"/>
    </row>
    <row r="12" spans="22:47" ht="40.5" customHeight="1">
      <c r="V12" s="913"/>
      <c r="W12" s="913"/>
      <c r="X12" s="913"/>
      <c r="Y12" s="913"/>
      <c r="Z12" s="913"/>
      <c r="AA12" s="913"/>
      <c r="AB12" s="913"/>
      <c r="AC12" s="913"/>
      <c r="AD12" s="913"/>
      <c r="AE12" s="913"/>
      <c r="AF12" s="913"/>
      <c r="AG12" s="913"/>
      <c r="AH12" s="913"/>
      <c r="AI12" s="913"/>
      <c r="AJ12" s="913"/>
      <c r="AK12" s="913"/>
    </row>
    <row r="15" spans="22:47">
      <c r="AK15" s="915"/>
      <c r="AL15" s="916">
        <f>共通データ!O20</f>
        <v>0</v>
      </c>
      <c r="AM15" s="916"/>
      <c r="AN15" s="916"/>
      <c r="AO15" s="916"/>
      <c r="AP15" s="916"/>
      <c r="AQ15" s="916"/>
      <c r="AR15" s="916"/>
      <c r="AS15" s="916"/>
      <c r="AT15" s="916"/>
      <c r="AU15" s="916"/>
    </row>
    <row r="18" spans="11:48">
      <c r="L18" s="8" t="s">
        <v>320</v>
      </c>
    </row>
    <row r="19" spans="11:48">
      <c r="O19" s="8" t="s">
        <v>210</v>
      </c>
      <c r="T19" s="132" t="s">
        <v>63</v>
      </c>
      <c r="U19" s="132"/>
    </row>
    <row r="21" spans="11:48">
      <c r="AE21" s="68" t="s">
        <v>36</v>
      </c>
      <c r="AF21" s="8">
        <f>共通データ!P2</f>
        <v>0</v>
      </c>
      <c r="AG21" s="8"/>
      <c r="AH21" s="8"/>
      <c r="AI21" s="8"/>
      <c r="AJ21" s="8"/>
    </row>
    <row r="22" spans="11:48">
      <c r="Y22" s="31" t="s">
        <v>18</v>
      </c>
      <c r="Z22" s="31"/>
      <c r="AA22" s="31"/>
      <c r="AB22" s="31"/>
      <c r="AC22" s="31"/>
      <c r="AE22" s="8">
        <f>共通データ!O3</f>
        <v>0</v>
      </c>
      <c r="AF22" s="8"/>
      <c r="AG22" s="8"/>
      <c r="AH22" s="8"/>
      <c r="AI22" s="8"/>
      <c r="AJ22" s="8"/>
      <c r="AK22" s="8"/>
      <c r="AL22" s="8"/>
      <c r="AM22" s="8"/>
      <c r="AN22" s="8"/>
      <c r="AO22" s="8"/>
      <c r="AP22" s="8"/>
      <c r="AQ22" s="8"/>
      <c r="AR22" s="8"/>
      <c r="AS22" s="8"/>
      <c r="AT22" s="8"/>
      <c r="AU22" s="8"/>
    </row>
    <row r="23" spans="11:48">
      <c r="AH23" s="8">
        <f>共通データ!R4</f>
        <v>0</v>
      </c>
      <c r="AI23" s="8"/>
      <c r="AJ23" s="8"/>
      <c r="AK23" s="8"/>
      <c r="AL23" s="8"/>
      <c r="AM23" s="8"/>
      <c r="AN23" s="8"/>
      <c r="AO23" s="8"/>
      <c r="AP23" s="8"/>
      <c r="AQ23" s="8"/>
      <c r="AR23" s="8"/>
      <c r="AS23" s="8"/>
      <c r="AT23" s="8"/>
      <c r="AU23" s="8"/>
    </row>
    <row r="24" spans="11:48" ht="13.5" customHeight="1">
      <c r="U24" s="31" t="s">
        <v>156</v>
      </c>
      <c r="V24" s="31"/>
      <c r="W24" s="31"/>
      <c r="Y24" s="31" t="s">
        <v>40</v>
      </c>
      <c r="Z24" s="31"/>
      <c r="AA24" s="31"/>
      <c r="AB24" s="31"/>
      <c r="AC24" s="31"/>
      <c r="AE24" s="155">
        <f>共通データ!O1</f>
        <v>0</v>
      </c>
      <c r="AF24" s="155"/>
      <c r="AG24" s="155"/>
      <c r="AH24" s="155"/>
      <c r="AI24" s="155"/>
      <c r="AJ24" s="155"/>
      <c r="AK24" s="155"/>
      <c r="AL24" s="155"/>
      <c r="AM24" s="155"/>
      <c r="AN24" s="155"/>
      <c r="AO24" s="155"/>
      <c r="AP24" s="155"/>
      <c r="AQ24" s="155"/>
      <c r="AR24" s="155"/>
      <c r="AS24" s="155"/>
      <c r="AT24" s="155"/>
      <c r="AU24" s="155"/>
    </row>
    <row r="25" spans="11:48">
      <c r="AE25" s="155"/>
      <c r="AF25" s="155"/>
      <c r="AG25" s="155"/>
      <c r="AH25" s="155"/>
      <c r="AI25" s="155"/>
      <c r="AJ25" s="155"/>
      <c r="AK25" s="155"/>
      <c r="AL25" s="155"/>
      <c r="AM25" s="155"/>
      <c r="AN25" s="155"/>
      <c r="AO25" s="155"/>
      <c r="AP25" s="155"/>
      <c r="AQ25" s="155"/>
      <c r="AR25" s="155"/>
      <c r="AS25" s="155"/>
      <c r="AT25" s="155"/>
      <c r="AU25" s="155"/>
    </row>
    <row r="26" spans="11:48">
      <c r="Y26" s="31" t="s">
        <v>397</v>
      </c>
      <c r="Z26" s="31"/>
      <c r="AA26" s="31"/>
      <c r="AB26" s="31"/>
      <c r="AC26" s="31"/>
      <c r="AE26" s="8">
        <f>共通データ!O10</f>
        <v>0</v>
      </c>
      <c r="AF26" s="8"/>
      <c r="AG26" s="8"/>
      <c r="AH26" s="8"/>
      <c r="AI26" s="8"/>
      <c r="AJ26" s="8"/>
      <c r="AK26" s="8"/>
      <c r="AL26" s="8"/>
      <c r="AM26" s="8"/>
      <c r="AN26" s="8"/>
      <c r="AO26" s="8" t="s">
        <v>398</v>
      </c>
      <c r="AS26" s="917"/>
    </row>
    <row r="28" spans="11:48">
      <c r="Y28" s="31" t="s">
        <v>248</v>
      </c>
      <c r="Z28" s="31"/>
      <c r="AA28" s="31"/>
      <c r="AB28" s="31"/>
      <c r="AC28" s="31"/>
      <c r="AE28" s="8">
        <f>IF(ISBLANK(共通データ!O11),共通データ!O8,共通データ!O11)</f>
        <v>0</v>
      </c>
      <c r="AF28" s="8"/>
      <c r="AG28" s="8"/>
      <c r="AH28" s="8"/>
      <c r="AI28" s="8"/>
      <c r="AJ28" s="8"/>
      <c r="AK28" s="8"/>
      <c r="AL28" s="8"/>
      <c r="AM28" s="8"/>
      <c r="AN28" s="8"/>
    </row>
    <row r="32" spans="11:48" ht="15" customHeight="1">
      <c r="K32" s="912" t="s">
        <v>400</v>
      </c>
      <c r="L32" s="912"/>
      <c r="M32" s="912"/>
      <c r="N32" s="912"/>
      <c r="O32" s="912"/>
      <c r="P32" s="912"/>
      <c r="Q32" s="912"/>
      <c r="R32" s="912"/>
      <c r="S32" s="912"/>
      <c r="T32" s="912"/>
      <c r="U32" s="912"/>
      <c r="V32" s="912"/>
      <c r="W32" s="912"/>
      <c r="X32" s="912"/>
      <c r="Y32" s="912"/>
      <c r="Z32" s="912"/>
      <c r="AA32" s="912"/>
      <c r="AB32" s="912"/>
      <c r="AC32" s="912"/>
      <c r="AD32" s="912"/>
      <c r="AE32" s="912"/>
      <c r="AF32" s="912"/>
      <c r="AG32" s="912"/>
      <c r="AH32" s="912"/>
      <c r="AI32" s="912"/>
      <c r="AJ32" s="912"/>
      <c r="AK32" s="912"/>
      <c r="AL32" s="912"/>
      <c r="AM32" s="912"/>
      <c r="AN32" s="912"/>
      <c r="AO32" s="912"/>
      <c r="AP32" s="912"/>
      <c r="AQ32" s="912"/>
      <c r="AR32" s="912"/>
      <c r="AS32" s="912"/>
      <c r="AT32" s="912"/>
      <c r="AU32" s="912"/>
      <c r="AV32" s="912"/>
    </row>
    <row r="33" spans="11:50">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row>
    <row r="34" spans="11:50">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row>
    <row r="36" spans="11:50" ht="17.25">
      <c r="AC36" s="914" t="s">
        <v>296</v>
      </c>
      <c r="AD36" s="914"/>
    </row>
    <row r="37" spans="11:50" ht="17.25">
      <c r="AC37" s="914"/>
      <c r="AD37" s="914"/>
    </row>
    <row r="39" spans="11:50">
      <c r="L39" s="8">
        <v>1</v>
      </c>
      <c r="N39" s="31" t="s">
        <v>160</v>
      </c>
      <c r="O39" s="31"/>
      <c r="P39" s="31"/>
      <c r="Q39" s="31"/>
      <c r="R39" s="31"/>
      <c r="S39" s="31"/>
      <c r="T39" s="31"/>
      <c r="U39" s="31"/>
      <c r="X39" s="8">
        <f>共通データ!O14</f>
        <v>0</v>
      </c>
      <c r="Y39" s="8"/>
      <c r="Z39" s="8"/>
      <c r="AA39" s="8"/>
      <c r="AB39" s="8"/>
      <c r="AC39" s="8"/>
      <c r="AD39" s="8"/>
      <c r="AE39" s="8"/>
      <c r="AF39" s="8"/>
      <c r="AG39" s="8"/>
      <c r="AH39" s="8"/>
      <c r="AI39" s="8"/>
      <c r="AJ39" s="8"/>
      <c r="AK39" s="8"/>
      <c r="AL39" s="8"/>
      <c r="AM39" s="8"/>
      <c r="AN39" s="8"/>
      <c r="AO39" s="8"/>
      <c r="AP39" s="8"/>
      <c r="AQ39" s="8"/>
      <c r="AR39" s="8"/>
      <c r="AS39" s="8"/>
      <c r="AT39" s="8"/>
      <c r="AU39" s="8"/>
    </row>
    <row r="40" spans="11:50">
      <c r="N40" s="31"/>
      <c r="O40" s="31"/>
      <c r="P40" s="31"/>
      <c r="Q40" s="31"/>
      <c r="R40" s="31"/>
      <c r="S40" s="31"/>
      <c r="T40" s="31"/>
      <c r="U40" s="31"/>
    </row>
    <row r="41" spans="11:50">
      <c r="N41" s="31"/>
      <c r="O41" s="31"/>
      <c r="P41" s="31"/>
      <c r="Q41" s="31"/>
      <c r="R41" s="31"/>
      <c r="S41" s="31"/>
      <c r="T41" s="31"/>
      <c r="U41" s="31"/>
    </row>
    <row r="43" spans="11:50">
      <c r="L43" s="8">
        <v>2</v>
      </c>
      <c r="N43" s="31" t="s">
        <v>216</v>
      </c>
      <c r="O43" s="31"/>
      <c r="P43" s="31"/>
      <c r="Q43" s="31"/>
      <c r="R43" s="31"/>
      <c r="S43" s="31"/>
      <c r="T43" s="31"/>
      <c r="U43" s="31"/>
      <c r="X43" s="164" t="str">
        <f>IF(OR(ISBLANK(共通データ!O18),共通データ!O18=0),"　　　　年　　月　　日",共通データ!O18)</f>
        <v>　　　　年　　月　　日</v>
      </c>
      <c r="Y43" s="31"/>
      <c r="Z43" s="31"/>
      <c r="AA43" s="31"/>
      <c r="AB43" s="31"/>
      <c r="AC43" s="31"/>
      <c r="AD43" s="31"/>
      <c r="AE43" s="31"/>
      <c r="AF43" s="68"/>
      <c r="AG43" s="68"/>
      <c r="AH43" s="43"/>
      <c r="AI43" s="43"/>
      <c r="AJ43" s="8" t="s">
        <v>359</v>
      </c>
      <c r="AK43" s="43"/>
      <c r="AL43" s="43"/>
      <c r="AM43" s="8" t="s">
        <v>402</v>
      </c>
      <c r="AN43" s="8" t="s">
        <v>163</v>
      </c>
      <c r="AX43" s="8" t="s">
        <v>403</v>
      </c>
    </row>
    <row r="44" spans="11:50" ht="7.5" customHeight="1"/>
    <row r="45" spans="11:50">
      <c r="AB45" s="164" t="str">
        <f>IF(OR(ISBLANK(共通データ!O19),共通データ!O19=0),"　　　　年　　月　　日",共通データ!O19)</f>
        <v>　　　　年　　月　　日</v>
      </c>
      <c r="AC45" s="31"/>
      <c r="AD45" s="31"/>
      <c r="AE45" s="31"/>
      <c r="AF45" s="31"/>
      <c r="AG45" s="31"/>
      <c r="AH45" s="31"/>
      <c r="AI45" s="31"/>
      <c r="AJ45" s="68"/>
      <c r="AK45" s="68"/>
      <c r="AL45" s="43"/>
      <c r="AM45" s="43"/>
      <c r="AN45" s="8" t="s">
        <v>359</v>
      </c>
      <c r="AO45" s="43"/>
      <c r="AP45" s="43"/>
      <c r="AQ45" s="8" t="s">
        <v>402</v>
      </c>
      <c r="AR45" s="8" t="s">
        <v>404</v>
      </c>
    </row>
    <row r="47" spans="11:50">
      <c r="L47" s="8">
        <v>3</v>
      </c>
      <c r="N47" s="31" t="s">
        <v>406</v>
      </c>
      <c r="O47" s="31"/>
      <c r="P47" s="31"/>
      <c r="Q47" s="31"/>
      <c r="R47" s="31"/>
      <c r="S47" s="31"/>
      <c r="T47" s="31"/>
      <c r="U47" s="31"/>
      <c r="X47" s="43" t="s">
        <v>252</v>
      </c>
      <c r="Y47" s="43"/>
      <c r="Z47" s="43"/>
      <c r="AA47" s="43"/>
      <c r="AB47" s="43"/>
      <c r="AC47" s="43"/>
      <c r="AD47" s="43"/>
      <c r="AE47" s="43"/>
      <c r="AF47" s="43"/>
      <c r="AG47" s="43"/>
      <c r="AH47" s="43"/>
      <c r="AI47" s="43"/>
      <c r="AJ47" s="43"/>
      <c r="AK47" s="43"/>
      <c r="AL47" s="43"/>
      <c r="AM47" s="43"/>
      <c r="AN47" s="43"/>
      <c r="AO47" s="43"/>
      <c r="AP47" s="43"/>
      <c r="AQ47" s="43"/>
      <c r="AR47" s="43"/>
      <c r="AS47" s="43"/>
      <c r="AT47" s="43"/>
      <c r="AU47" s="43"/>
    </row>
    <row r="48" spans="11:50">
      <c r="X48" s="43" t="s">
        <v>392</v>
      </c>
      <c r="Y48" s="43"/>
      <c r="Z48" s="43"/>
      <c r="AA48" s="43"/>
      <c r="AB48" s="43"/>
      <c r="AC48" s="43"/>
      <c r="AD48" s="43"/>
      <c r="AE48" s="43"/>
      <c r="AF48" s="43"/>
      <c r="AG48" s="43"/>
      <c r="AH48" s="43"/>
      <c r="AI48" s="43"/>
      <c r="AJ48" s="43"/>
      <c r="AK48" s="43"/>
      <c r="AL48" s="43"/>
      <c r="AM48" s="43"/>
      <c r="AN48" s="43"/>
      <c r="AO48" s="43"/>
      <c r="AP48" s="43"/>
      <c r="AQ48" s="43"/>
      <c r="AR48" s="43"/>
      <c r="AS48" s="43"/>
      <c r="AT48" s="43"/>
      <c r="AU48" s="43"/>
    </row>
    <row r="49" spans="12:47">
      <c r="X49" s="43" t="s">
        <v>175</v>
      </c>
      <c r="Y49" s="43"/>
      <c r="Z49" s="43"/>
      <c r="AA49" s="43"/>
      <c r="AB49" s="43"/>
      <c r="AC49" s="43"/>
      <c r="AD49" s="43"/>
      <c r="AE49" s="43"/>
      <c r="AF49" s="43"/>
      <c r="AG49" s="43"/>
      <c r="AH49" s="43"/>
      <c r="AI49" s="43"/>
      <c r="AJ49" s="43"/>
      <c r="AK49" s="43"/>
      <c r="AL49" s="43"/>
      <c r="AM49" s="43"/>
      <c r="AN49" s="43"/>
      <c r="AO49" s="43"/>
      <c r="AP49" s="43"/>
      <c r="AQ49" s="43"/>
      <c r="AR49" s="43"/>
      <c r="AS49" s="43"/>
      <c r="AT49" s="43"/>
      <c r="AU49" s="43"/>
    </row>
    <row r="50" spans="12:47">
      <c r="X50" s="43" t="s">
        <v>407</v>
      </c>
      <c r="Y50" s="43"/>
      <c r="Z50" s="43"/>
      <c r="AA50" s="43"/>
      <c r="AB50" s="43"/>
      <c r="AC50" s="43"/>
      <c r="AD50" s="43"/>
      <c r="AE50" s="43"/>
      <c r="AF50" s="43"/>
      <c r="AG50" s="43"/>
      <c r="AH50" s="43"/>
      <c r="AI50" s="43"/>
      <c r="AJ50" s="43"/>
      <c r="AK50" s="43"/>
      <c r="AL50" s="43"/>
      <c r="AM50" s="43"/>
      <c r="AN50" s="43"/>
      <c r="AO50" s="43"/>
      <c r="AP50" s="43"/>
      <c r="AQ50" s="43"/>
      <c r="AR50" s="43"/>
      <c r="AS50" s="43"/>
      <c r="AT50" s="43"/>
      <c r="AU50" s="43"/>
    </row>
    <row r="51" spans="12:47">
      <c r="X51" s="43" t="s">
        <v>368</v>
      </c>
      <c r="Y51" s="43"/>
      <c r="Z51" s="43"/>
      <c r="AA51" s="43"/>
      <c r="AB51" s="43"/>
      <c r="AC51" s="43"/>
      <c r="AD51" s="43"/>
      <c r="AE51" s="43"/>
      <c r="AF51" s="43"/>
      <c r="AG51" s="43"/>
      <c r="AH51" s="43"/>
      <c r="AI51" s="43"/>
      <c r="AJ51" s="43"/>
      <c r="AK51" s="43"/>
      <c r="AL51" s="43"/>
      <c r="AM51" s="43"/>
      <c r="AN51" s="43"/>
      <c r="AO51" s="43"/>
      <c r="AP51" s="43"/>
      <c r="AQ51" s="43"/>
      <c r="AR51" s="43"/>
      <c r="AS51" s="43"/>
      <c r="AT51" s="43"/>
      <c r="AU51" s="43"/>
    </row>
    <row r="52" spans="12:47">
      <c r="X52" s="43" t="s">
        <v>408</v>
      </c>
      <c r="Y52" s="43"/>
      <c r="Z52" s="43"/>
      <c r="AA52" s="43"/>
      <c r="AB52" s="43"/>
      <c r="AC52" s="43"/>
      <c r="AD52" s="43"/>
      <c r="AE52" s="43"/>
      <c r="AF52" s="43"/>
      <c r="AG52" s="43"/>
      <c r="AH52" s="43"/>
      <c r="AI52" s="43"/>
      <c r="AJ52" s="43"/>
      <c r="AK52" s="43"/>
      <c r="AL52" s="43"/>
      <c r="AM52" s="43"/>
      <c r="AN52" s="43"/>
      <c r="AO52" s="43"/>
      <c r="AP52" s="43"/>
      <c r="AQ52" s="43"/>
      <c r="AR52" s="43"/>
      <c r="AS52" s="43"/>
      <c r="AT52" s="43"/>
      <c r="AU52" s="43"/>
    </row>
    <row r="53" spans="12:47">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row>
    <row r="55" spans="12:47">
      <c r="L55" s="8">
        <v>4</v>
      </c>
      <c r="N55" s="31" t="s">
        <v>374</v>
      </c>
      <c r="O55" s="31"/>
      <c r="P55" s="31"/>
      <c r="Q55" s="31"/>
      <c r="R55" s="31"/>
      <c r="S55" s="31"/>
      <c r="T55" s="31"/>
      <c r="U55" s="31"/>
      <c r="X55" s="120"/>
      <c r="Y55" s="120"/>
      <c r="Z55" s="120"/>
      <c r="AA55" s="120"/>
      <c r="AB55" s="120"/>
      <c r="AC55" s="120"/>
      <c r="AD55" s="120"/>
      <c r="AE55" s="120"/>
      <c r="AF55" s="120"/>
      <c r="AG55" s="120"/>
      <c r="AH55" s="120"/>
      <c r="AI55" s="120"/>
      <c r="AJ55" s="120"/>
      <c r="AK55" s="120"/>
      <c r="AL55" s="120"/>
      <c r="AM55" s="120"/>
      <c r="AN55" s="120"/>
      <c r="AO55" s="120"/>
      <c r="AP55" s="120"/>
      <c r="AQ55" s="120"/>
      <c r="AR55" s="120"/>
      <c r="AS55" s="120"/>
      <c r="AT55" s="120"/>
      <c r="AU55" s="120"/>
    </row>
    <row r="56" spans="12:47">
      <c r="X56" s="120"/>
      <c r="Y56" s="120"/>
      <c r="Z56" s="120"/>
      <c r="AA56" s="120"/>
      <c r="AB56" s="120"/>
      <c r="AC56" s="120"/>
      <c r="AD56" s="120"/>
      <c r="AE56" s="120"/>
      <c r="AF56" s="120"/>
      <c r="AG56" s="120"/>
      <c r="AH56" s="120"/>
      <c r="AI56" s="120"/>
      <c r="AJ56" s="120"/>
      <c r="AK56" s="120"/>
      <c r="AL56" s="120"/>
      <c r="AM56" s="120"/>
      <c r="AN56" s="120"/>
      <c r="AO56" s="120"/>
      <c r="AP56" s="120"/>
      <c r="AQ56" s="120"/>
      <c r="AR56" s="120"/>
      <c r="AS56" s="120"/>
      <c r="AT56" s="120"/>
      <c r="AU56" s="120"/>
    </row>
    <row r="57" spans="12:47">
      <c r="X57" s="120"/>
      <c r="Y57" s="120"/>
      <c r="Z57" s="120"/>
      <c r="AA57" s="120"/>
      <c r="AB57" s="120"/>
      <c r="AC57" s="120"/>
      <c r="AD57" s="120"/>
      <c r="AE57" s="120"/>
      <c r="AF57" s="120"/>
      <c r="AG57" s="120"/>
      <c r="AH57" s="120"/>
      <c r="AI57" s="120"/>
      <c r="AJ57" s="120"/>
      <c r="AK57" s="120"/>
      <c r="AL57" s="120"/>
      <c r="AM57" s="120"/>
      <c r="AN57" s="120"/>
      <c r="AO57" s="120"/>
      <c r="AP57" s="120"/>
      <c r="AQ57" s="120"/>
      <c r="AR57" s="120"/>
      <c r="AS57" s="120"/>
      <c r="AT57" s="120"/>
      <c r="AU57" s="120"/>
    </row>
    <row r="58" spans="12:47">
      <c r="N58" s="31"/>
      <c r="O58" s="31"/>
      <c r="P58" s="31"/>
      <c r="Q58" s="31"/>
      <c r="R58" s="31"/>
      <c r="S58" s="31"/>
      <c r="T58" s="31"/>
      <c r="U58" s="31"/>
      <c r="X58" s="120"/>
      <c r="Y58" s="120"/>
      <c r="Z58" s="120"/>
      <c r="AA58" s="120"/>
      <c r="AB58" s="120"/>
      <c r="AC58" s="120"/>
      <c r="AD58" s="120"/>
      <c r="AE58" s="120"/>
      <c r="AF58" s="120"/>
      <c r="AG58" s="120"/>
      <c r="AH58" s="120"/>
      <c r="AI58" s="120"/>
      <c r="AJ58" s="120"/>
      <c r="AK58" s="120"/>
      <c r="AL58" s="120"/>
      <c r="AM58" s="120"/>
      <c r="AN58" s="120"/>
      <c r="AO58" s="120"/>
      <c r="AP58" s="120"/>
      <c r="AQ58" s="120"/>
      <c r="AR58" s="120"/>
      <c r="AS58" s="120"/>
      <c r="AT58" s="120"/>
      <c r="AU58" s="120"/>
    </row>
    <row r="59" spans="12:47">
      <c r="X59" s="120"/>
      <c r="Y59" s="120"/>
      <c r="Z59" s="120"/>
      <c r="AA59" s="120"/>
      <c r="AB59" s="120"/>
      <c r="AC59" s="120"/>
      <c r="AD59" s="120"/>
      <c r="AE59" s="120"/>
      <c r="AF59" s="120"/>
      <c r="AG59" s="120"/>
      <c r="AH59" s="120"/>
      <c r="AI59" s="120"/>
      <c r="AJ59" s="120"/>
      <c r="AK59" s="120"/>
      <c r="AL59" s="120"/>
      <c r="AM59" s="120"/>
      <c r="AN59" s="120"/>
      <c r="AO59" s="120"/>
      <c r="AP59" s="120"/>
      <c r="AQ59" s="120"/>
      <c r="AR59" s="120"/>
      <c r="AS59" s="120"/>
      <c r="AT59" s="120"/>
      <c r="AU59" s="120"/>
    </row>
    <row r="60" spans="12:47">
      <c r="X60" s="120"/>
      <c r="Y60" s="120"/>
      <c r="Z60" s="120"/>
      <c r="AA60" s="120"/>
      <c r="AB60" s="120"/>
      <c r="AC60" s="120"/>
      <c r="AD60" s="120"/>
      <c r="AE60" s="120"/>
      <c r="AF60" s="120"/>
      <c r="AG60" s="120"/>
      <c r="AH60" s="120"/>
      <c r="AI60" s="120"/>
      <c r="AJ60" s="120"/>
      <c r="AK60" s="120"/>
      <c r="AL60" s="120"/>
      <c r="AM60" s="120"/>
      <c r="AN60" s="120"/>
      <c r="AO60" s="120"/>
      <c r="AP60" s="120"/>
      <c r="AQ60" s="120"/>
      <c r="AR60" s="120"/>
      <c r="AS60" s="120"/>
      <c r="AT60" s="120"/>
      <c r="AU60" s="120"/>
    </row>
    <row r="61" spans="12:47">
      <c r="X61" s="120"/>
      <c r="Y61" s="120"/>
      <c r="Z61" s="120"/>
      <c r="AA61" s="120"/>
      <c r="AB61" s="120"/>
      <c r="AC61" s="120"/>
      <c r="AD61" s="120"/>
      <c r="AE61" s="120"/>
      <c r="AF61" s="120"/>
      <c r="AG61" s="120"/>
      <c r="AH61" s="120"/>
      <c r="AI61" s="120"/>
      <c r="AJ61" s="120"/>
      <c r="AK61" s="120"/>
      <c r="AL61" s="120"/>
      <c r="AM61" s="120"/>
      <c r="AN61" s="120"/>
      <c r="AO61" s="120"/>
      <c r="AP61" s="120"/>
      <c r="AQ61" s="120"/>
      <c r="AR61" s="120"/>
      <c r="AS61" s="120"/>
      <c r="AT61" s="120"/>
      <c r="AU61" s="120"/>
    </row>
    <row r="62" spans="12:47">
      <c r="X62" s="120"/>
      <c r="Y62" s="120"/>
      <c r="Z62" s="120"/>
      <c r="AA62" s="120"/>
      <c r="AB62" s="120"/>
      <c r="AC62" s="120"/>
      <c r="AD62" s="120"/>
      <c r="AE62" s="120"/>
      <c r="AF62" s="120"/>
      <c r="AG62" s="120"/>
      <c r="AH62" s="120"/>
      <c r="AI62" s="120"/>
      <c r="AJ62" s="120"/>
      <c r="AK62" s="120"/>
      <c r="AL62" s="120"/>
      <c r="AM62" s="120"/>
      <c r="AN62" s="120"/>
      <c r="AO62" s="120"/>
      <c r="AP62" s="120"/>
      <c r="AQ62" s="120"/>
      <c r="AR62" s="120"/>
      <c r="AS62" s="120"/>
      <c r="AT62" s="120"/>
      <c r="AU62" s="120"/>
    </row>
    <row r="63" spans="12:47">
      <c r="X63" s="120"/>
      <c r="Y63" s="120"/>
      <c r="Z63" s="120"/>
      <c r="AA63" s="120"/>
      <c r="AB63" s="120"/>
      <c r="AC63" s="120"/>
      <c r="AD63" s="120"/>
      <c r="AE63" s="120"/>
      <c r="AF63" s="120"/>
      <c r="AG63" s="120"/>
      <c r="AH63" s="120"/>
      <c r="AI63" s="120"/>
      <c r="AJ63" s="120"/>
      <c r="AK63" s="120"/>
      <c r="AL63" s="120"/>
      <c r="AM63" s="120"/>
      <c r="AN63" s="120"/>
      <c r="AO63" s="120"/>
      <c r="AP63" s="120"/>
      <c r="AQ63" s="120"/>
      <c r="AR63" s="120"/>
      <c r="AS63" s="120"/>
      <c r="AT63" s="120"/>
      <c r="AU63" s="120"/>
    </row>
    <row r="64" spans="12:47">
      <c r="X64" s="120"/>
      <c r="Y64" s="120"/>
      <c r="Z64" s="120"/>
      <c r="AA64" s="120"/>
      <c r="AB64" s="120"/>
      <c r="AC64" s="120"/>
      <c r="AD64" s="120"/>
      <c r="AE64" s="120"/>
      <c r="AF64" s="120"/>
      <c r="AG64" s="120"/>
      <c r="AH64" s="120"/>
      <c r="AI64" s="120"/>
      <c r="AJ64" s="120"/>
      <c r="AK64" s="120"/>
      <c r="AL64" s="120"/>
      <c r="AM64" s="120"/>
      <c r="AN64" s="120"/>
      <c r="AO64" s="120"/>
      <c r="AP64" s="120"/>
      <c r="AQ64" s="120"/>
      <c r="AR64" s="120"/>
      <c r="AS64" s="120"/>
      <c r="AT64" s="120"/>
      <c r="AU64" s="120"/>
    </row>
  </sheetData>
  <mergeCells count="39">
    <mergeCell ref="AL15:AU15"/>
    <mergeCell ref="T19:U19"/>
    <mergeCell ref="AF21:AJ21"/>
    <mergeCell ref="Y22:AC22"/>
    <mergeCell ref="AE22:AU22"/>
    <mergeCell ref="AH23:AU23"/>
    <mergeCell ref="U24:W24"/>
    <mergeCell ref="Y24:AC24"/>
    <mergeCell ref="Y26:AC26"/>
    <mergeCell ref="AE26:AN26"/>
    <mergeCell ref="Y28:AC28"/>
    <mergeCell ref="AE28:AN28"/>
    <mergeCell ref="K32:AV32"/>
    <mergeCell ref="K33:AP33"/>
    <mergeCell ref="AC36:AD36"/>
    <mergeCell ref="N39:U39"/>
    <mergeCell ref="X39:AU39"/>
    <mergeCell ref="N43:U43"/>
    <mergeCell ref="X43:AE43"/>
    <mergeCell ref="AF43:AG43"/>
    <mergeCell ref="AH43:AI43"/>
    <mergeCell ref="AK43:AL43"/>
    <mergeCell ref="AB45:AI45"/>
    <mergeCell ref="AJ45:AK45"/>
    <mergeCell ref="AL45:AM45"/>
    <mergeCell ref="AO45:AP45"/>
    <mergeCell ref="N47:U47"/>
    <mergeCell ref="X47:AU47"/>
    <mergeCell ref="X48:AU48"/>
    <mergeCell ref="X49:AU49"/>
    <mergeCell ref="X50:AU50"/>
    <mergeCell ref="X51:AU51"/>
    <mergeCell ref="X52:AU52"/>
    <mergeCell ref="X53:AU53"/>
    <mergeCell ref="N55:U55"/>
    <mergeCell ref="N58:U58"/>
    <mergeCell ref="V11:AK12"/>
    <mergeCell ref="AE24:AU25"/>
    <mergeCell ref="X55:AU64"/>
  </mergeCells>
  <phoneticPr fontId="3"/>
  <conditionalFormatting sqref="AE21:AU29 X39:AU41">
    <cfRule type="cellIs" dxfId="9" priority="4" stopIfTrue="1" operator="equal">
      <formula>0</formula>
    </cfRule>
  </conditionalFormatting>
  <conditionalFormatting sqref="AL15:AU15">
    <cfRule type="cellIs" dxfId="8" priority="1" operator="between">
      <formula>0</formula>
      <formula>0</formula>
    </cfRule>
    <cfRule type="cellIs" dxfId="7" priority="3" operator="between">
      <formula>0</formula>
      <formula>0</formula>
    </cfRule>
  </conditionalFormatting>
  <conditionalFormatting sqref="BH11">
    <cfRule type="cellIs" dxfId="6" priority="2" operator="between">
      <formula>0</formula>
      <formula>0</formula>
    </cfRule>
  </conditionalFormatting>
  <pageMargins left="0.87" right="0.75" top="1" bottom="1" header="0.51200000000000001" footer="0.51200000000000001"/>
  <pageSetup paperSize="9" scale="99" fitToWidth="1" fitToHeight="1" orientation="portrait" usePrinterDefaults="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dimension ref="A1:N53"/>
  <sheetViews>
    <sheetView workbookViewId="0">
      <selection activeCell="B1" sqref="B1:N1"/>
    </sheetView>
  </sheetViews>
  <sheetFormatPr defaultRowHeight="13.5"/>
  <cols>
    <col min="1" max="1" width="3.25" style="918" customWidth="1"/>
    <col min="2" max="2" width="11.625" style="918" customWidth="1"/>
    <col min="3" max="3" width="1.625" style="918" customWidth="1"/>
    <col min="4" max="4" width="11.5" style="918" customWidth="1"/>
    <col min="5" max="5" width="1.625" style="918" customWidth="1"/>
    <col min="6" max="6" width="11.5" style="918" customWidth="1"/>
    <col min="7" max="7" width="1.625" style="918" customWidth="1"/>
    <col min="8" max="8" width="11.5" style="918" customWidth="1"/>
    <col min="9" max="9" width="1.625" style="918" customWidth="1"/>
    <col min="10" max="10" width="11.5" style="918" customWidth="1"/>
    <col min="11" max="11" width="1.625" style="918" customWidth="1"/>
    <col min="12" max="12" width="11.5" style="918" customWidth="1"/>
    <col min="13" max="13" width="1.625" style="918" customWidth="1"/>
    <col min="14" max="14" width="11.5" style="918" customWidth="1"/>
    <col min="15" max="17" width="9" style="918" bestFit="1" customWidth="1"/>
    <col min="18" max="18" width="10.25" style="918" customWidth="1"/>
    <col min="19" max="19" width="9" style="918" bestFit="1" customWidth="1"/>
    <col min="20" max="16384" width="9" style="918" customWidth="1"/>
  </cols>
  <sheetData>
    <row r="1" spans="1:14" ht="24" customHeight="1">
      <c r="B1" s="920" t="s">
        <v>409</v>
      </c>
      <c r="C1" s="920"/>
      <c r="D1" s="920"/>
      <c r="E1" s="920"/>
      <c r="F1" s="920"/>
      <c r="G1" s="920"/>
      <c r="H1" s="920"/>
      <c r="I1" s="920"/>
      <c r="J1" s="920"/>
      <c r="K1" s="920"/>
      <c r="L1" s="920"/>
      <c r="M1" s="920"/>
      <c r="N1" s="920"/>
    </row>
    <row r="2" spans="1:14" ht="24" customHeight="1">
      <c r="B2" s="921"/>
      <c r="C2" s="921"/>
      <c r="D2" s="930" t="s">
        <v>355</v>
      </c>
      <c r="E2" s="930"/>
      <c r="F2" s="930"/>
      <c r="G2" s="931" t="s">
        <v>54</v>
      </c>
      <c r="H2" s="931"/>
      <c r="I2" s="921"/>
      <c r="J2" s="921" t="s">
        <v>307</v>
      </c>
      <c r="K2" s="921"/>
      <c r="L2" s="921"/>
      <c r="M2" s="921"/>
      <c r="N2" s="921"/>
    </row>
    <row r="3" spans="1:14" ht="21.75">
      <c r="B3" s="922" t="s">
        <v>15</v>
      </c>
      <c r="C3" s="922"/>
      <c r="D3" s="922"/>
      <c r="E3" s="922"/>
      <c r="F3" s="922"/>
      <c r="G3" s="920"/>
      <c r="H3" s="932" t="s">
        <v>40</v>
      </c>
      <c r="I3" s="932"/>
      <c r="J3" s="933">
        <f>共通データ!O1</f>
        <v>0</v>
      </c>
      <c r="K3" s="933"/>
      <c r="L3" s="933"/>
      <c r="M3" s="933"/>
      <c r="N3" s="933"/>
    </row>
    <row r="4" spans="1:14" ht="14.25">
      <c r="B4" s="923" t="s">
        <v>410</v>
      </c>
      <c r="C4" s="923"/>
      <c r="D4" s="923"/>
      <c r="E4" s="923"/>
      <c r="F4" s="923"/>
      <c r="G4" s="923"/>
      <c r="H4" s="923"/>
    </row>
    <row r="5" spans="1:14" ht="15.75" customHeight="1">
      <c r="A5" s="919" t="s">
        <v>411</v>
      </c>
      <c r="B5" s="924" t="s">
        <v>412</v>
      </c>
      <c r="C5" s="928"/>
      <c r="D5" s="924" t="s">
        <v>413</v>
      </c>
      <c r="E5" s="928"/>
      <c r="F5" s="924" t="s">
        <v>414</v>
      </c>
      <c r="G5" s="928"/>
      <c r="H5" s="924" t="s">
        <v>415</v>
      </c>
      <c r="I5" s="928"/>
      <c r="J5" s="924" t="s">
        <v>416</v>
      </c>
      <c r="K5" s="928"/>
      <c r="L5" s="924" t="s">
        <v>84</v>
      </c>
      <c r="M5" s="928"/>
      <c r="N5" s="924" t="s">
        <v>50</v>
      </c>
    </row>
    <row r="6" spans="1:14" ht="15.75" customHeight="1">
      <c r="A6" s="919"/>
      <c r="B6" s="925"/>
      <c r="C6" s="929"/>
      <c r="D6" s="925"/>
      <c r="E6" s="929"/>
      <c r="F6" s="925"/>
      <c r="G6" s="929"/>
      <c r="H6" s="925"/>
      <c r="I6" s="929"/>
      <c r="J6" s="925"/>
      <c r="K6" s="929"/>
      <c r="L6" s="925"/>
      <c r="M6" s="929"/>
      <c r="N6" s="925"/>
    </row>
    <row r="7" spans="1:14" ht="15.75" customHeight="1">
      <c r="A7" s="919"/>
      <c r="B7" s="926"/>
      <c r="C7" s="929"/>
      <c r="D7" s="926"/>
      <c r="E7" s="929"/>
      <c r="F7" s="926"/>
      <c r="G7" s="929"/>
      <c r="H7" s="926"/>
      <c r="I7" s="929"/>
      <c r="J7" s="926"/>
      <c r="K7" s="929"/>
      <c r="L7" s="926"/>
      <c r="M7" s="929"/>
      <c r="N7" s="926"/>
    </row>
    <row r="8" spans="1:14" ht="15.75" customHeight="1">
      <c r="A8" s="919"/>
      <c r="B8" s="926"/>
      <c r="C8" s="929"/>
      <c r="D8" s="926"/>
      <c r="E8" s="929"/>
      <c r="F8" s="926"/>
      <c r="G8" s="929"/>
      <c r="H8" s="926"/>
      <c r="I8" s="929"/>
      <c r="J8" s="926"/>
      <c r="K8" s="929"/>
      <c r="L8" s="926"/>
      <c r="M8" s="929"/>
      <c r="N8" s="926"/>
    </row>
    <row r="9" spans="1:14" ht="15.75" customHeight="1">
      <c r="A9" s="919"/>
      <c r="B9" s="926"/>
      <c r="C9" s="929"/>
      <c r="D9" s="926"/>
      <c r="E9" s="929"/>
      <c r="F9" s="926"/>
      <c r="G9" s="929"/>
      <c r="H9" s="926"/>
      <c r="I9" s="929"/>
      <c r="J9" s="926"/>
      <c r="K9" s="929"/>
      <c r="L9" s="926"/>
      <c r="M9" s="929"/>
      <c r="N9" s="926"/>
    </row>
    <row r="10" spans="1:14" ht="15.75" customHeight="1">
      <c r="A10" s="919"/>
      <c r="B10" s="926"/>
      <c r="C10" s="929"/>
      <c r="D10" s="926"/>
      <c r="E10" s="929"/>
      <c r="F10" s="926"/>
      <c r="G10" s="929"/>
      <c r="H10" s="926"/>
      <c r="I10" s="929"/>
      <c r="J10" s="926"/>
      <c r="K10" s="929"/>
      <c r="L10" s="926"/>
      <c r="M10" s="929"/>
      <c r="N10" s="926"/>
    </row>
    <row r="11" spans="1:14" ht="15.75" customHeight="1">
      <c r="A11" s="919"/>
      <c r="B11" s="926"/>
      <c r="C11" s="929"/>
      <c r="D11" s="926"/>
      <c r="E11" s="929"/>
      <c r="F11" s="926"/>
      <c r="G11" s="929"/>
      <c r="H11" s="926"/>
      <c r="I11" s="929"/>
      <c r="J11" s="926"/>
      <c r="K11" s="929"/>
      <c r="L11" s="926"/>
      <c r="M11" s="929"/>
      <c r="N11" s="926"/>
    </row>
    <row r="12" spans="1:14" ht="15.75" customHeight="1">
      <c r="A12" s="919"/>
      <c r="B12" s="926"/>
      <c r="C12" s="929"/>
      <c r="D12" s="926"/>
      <c r="E12" s="929"/>
      <c r="F12" s="926"/>
      <c r="G12" s="929"/>
      <c r="H12" s="926"/>
      <c r="I12" s="929"/>
      <c r="J12" s="926"/>
      <c r="K12" s="929"/>
      <c r="L12" s="926"/>
      <c r="M12" s="929"/>
      <c r="N12" s="926"/>
    </row>
    <row r="13" spans="1:14" ht="15.75" customHeight="1">
      <c r="A13" s="919"/>
      <c r="B13" s="927"/>
      <c r="C13" s="929"/>
      <c r="D13" s="927"/>
      <c r="E13" s="929"/>
      <c r="F13" s="927"/>
      <c r="G13" s="929"/>
      <c r="H13" s="927"/>
      <c r="I13" s="929"/>
      <c r="J13" s="927"/>
      <c r="K13" s="929"/>
      <c r="L13" s="927"/>
      <c r="M13" s="929"/>
      <c r="N13" s="927"/>
    </row>
    <row r="14" spans="1:14">
      <c r="B14" s="928"/>
      <c r="C14" s="928"/>
      <c r="D14" s="928"/>
      <c r="E14" s="928"/>
      <c r="F14" s="928"/>
      <c r="G14" s="928"/>
      <c r="H14" s="928"/>
      <c r="I14" s="928"/>
      <c r="J14" s="928"/>
      <c r="K14" s="928"/>
      <c r="L14" s="928"/>
      <c r="M14" s="928"/>
      <c r="N14" s="928"/>
    </row>
    <row r="15" spans="1:14" ht="15.75" customHeight="1">
      <c r="A15" s="919" t="s">
        <v>417</v>
      </c>
      <c r="B15" s="924" t="s">
        <v>412</v>
      </c>
      <c r="C15" s="928"/>
      <c r="D15" s="924" t="s">
        <v>413</v>
      </c>
      <c r="E15" s="928"/>
      <c r="F15" s="924" t="s">
        <v>414</v>
      </c>
      <c r="G15" s="928"/>
      <c r="H15" s="924" t="s">
        <v>415</v>
      </c>
      <c r="I15" s="928"/>
      <c r="J15" s="924" t="s">
        <v>416</v>
      </c>
      <c r="K15" s="928"/>
      <c r="L15" s="924" t="s">
        <v>84</v>
      </c>
      <c r="M15" s="928"/>
      <c r="N15" s="924" t="s">
        <v>50</v>
      </c>
    </row>
    <row r="16" spans="1:14" ht="15.75" customHeight="1">
      <c r="A16" s="919"/>
      <c r="B16" s="925"/>
      <c r="C16" s="929"/>
      <c r="D16" s="925"/>
      <c r="E16" s="929"/>
      <c r="F16" s="925"/>
      <c r="G16" s="929"/>
      <c r="H16" s="925"/>
      <c r="I16" s="929"/>
      <c r="J16" s="925"/>
      <c r="K16" s="929"/>
      <c r="L16" s="925"/>
      <c r="M16" s="929"/>
      <c r="N16" s="925"/>
    </row>
    <row r="17" spans="1:14" ht="15.75" customHeight="1">
      <c r="A17" s="919"/>
      <c r="B17" s="926"/>
      <c r="C17" s="929"/>
      <c r="D17" s="926"/>
      <c r="E17" s="929"/>
      <c r="F17" s="926"/>
      <c r="G17" s="929"/>
      <c r="H17" s="926"/>
      <c r="I17" s="929"/>
      <c r="J17" s="926"/>
      <c r="K17" s="929"/>
      <c r="L17" s="926"/>
      <c r="M17" s="929"/>
      <c r="N17" s="926"/>
    </row>
    <row r="18" spans="1:14" ht="15.75" customHeight="1">
      <c r="A18" s="919"/>
      <c r="B18" s="926"/>
      <c r="C18" s="929"/>
      <c r="D18" s="926"/>
      <c r="E18" s="929"/>
      <c r="F18" s="926"/>
      <c r="G18" s="929"/>
      <c r="H18" s="926"/>
      <c r="I18" s="929"/>
      <c r="J18" s="926"/>
      <c r="K18" s="929"/>
      <c r="L18" s="926"/>
      <c r="M18" s="929"/>
      <c r="N18" s="926"/>
    </row>
    <row r="19" spans="1:14" ht="15.75" customHeight="1">
      <c r="A19" s="919"/>
      <c r="B19" s="926"/>
      <c r="C19" s="929"/>
      <c r="D19" s="926"/>
      <c r="E19" s="929"/>
      <c r="F19" s="926"/>
      <c r="G19" s="929"/>
      <c r="H19" s="926"/>
      <c r="I19" s="929"/>
      <c r="J19" s="926"/>
      <c r="K19" s="929"/>
      <c r="L19" s="926"/>
      <c r="M19" s="929"/>
      <c r="N19" s="926"/>
    </row>
    <row r="20" spans="1:14" ht="15.75" customHeight="1">
      <c r="A20" s="919"/>
      <c r="B20" s="926"/>
      <c r="C20" s="929"/>
      <c r="D20" s="926"/>
      <c r="E20" s="929"/>
      <c r="F20" s="926"/>
      <c r="G20" s="929"/>
      <c r="H20" s="926"/>
      <c r="I20" s="929"/>
      <c r="J20" s="926"/>
      <c r="K20" s="929"/>
      <c r="L20" s="926"/>
      <c r="M20" s="929"/>
      <c r="N20" s="926"/>
    </row>
    <row r="21" spans="1:14" ht="15.75" customHeight="1">
      <c r="A21" s="919"/>
      <c r="B21" s="926"/>
      <c r="C21" s="929"/>
      <c r="D21" s="926"/>
      <c r="E21" s="929"/>
      <c r="F21" s="926"/>
      <c r="G21" s="929"/>
      <c r="H21" s="926"/>
      <c r="I21" s="929"/>
      <c r="J21" s="926"/>
      <c r="K21" s="929"/>
      <c r="L21" s="926"/>
      <c r="M21" s="929"/>
      <c r="N21" s="926"/>
    </row>
    <row r="22" spans="1:14" ht="15.75" customHeight="1">
      <c r="A22" s="919"/>
      <c r="B22" s="926"/>
      <c r="C22" s="929"/>
      <c r="D22" s="926"/>
      <c r="E22" s="929"/>
      <c r="F22" s="926"/>
      <c r="G22" s="929"/>
      <c r="H22" s="926"/>
      <c r="I22" s="929"/>
      <c r="J22" s="926"/>
      <c r="K22" s="929"/>
      <c r="L22" s="926"/>
      <c r="M22" s="929"/>
      <c r="N22" s="926"/>
    </row>
    <row r="23" spans="1:14" ht="15.75" customHeight="1">
      <c r="A23" s="919"/>
      <c r="B23" s="927"/>
      <c r="C23" s="929"/>
      <c r="D23" s="927"/>
      <c r="E23" s="929"/>
      <c r="F23" s="927"/>
      <c r="G23" s="929"/>
      <c r="H23" s="927"/>
      <c r="I23" s="929"/>
      <c r="J23" s="927"/>
      <c r="K23" s="929"/>
      <c r="L23" s="927"/>
      <c r="M23" s="929"/>
      <c r="N23" s="927"/>
    </row>
    <row r="24" spans="1:14">
      <c r="B24" s="928"/>
      <c r="C24" s="928"/>
      <c r="D24" s="928"/>
      <c r="E24" s="928"/>
      <c r="F24" s="928"/>
      <c r="G24" s="928"/>
      <c r="H24" s="928"/>
      <c r="I24" s="928"/>
      <c r="J24" s="928"/>
      <c r="K24" s="928"/>
      <c r="L24" s="928"/>
      <c r="M24" s="928"/>
      <c r="N24" s="928"/>
    </row>
    <row r="25" spans="1:14" ht="15.75" customHeight="1">
      <c r="A25" s="919" t="s">
        <v>290</v>
      </c>
      <c r="B25" s="924" t="s">
        <v>412</v>
      </c>
      <c r="C25" s="928"/>
      <c r="D25" s="924" t="s">
        <v>413</v>
      </c>
      <c r="E25" s="928"/>
      <c r="F25" s="924" t="s">
        <v>414</v>
      </c>
      <c r="G25" s="928"/>
      <c r="H25" s="924" t="s">
        <v>415</v>
      </c>
      <c r="I25" s="928"/>
      <c r="J25" s="924" t="s">
        <v>416</v>
      </c>
      <c r="K25" s="928"/>
      <c r="L25" s="924" t="s">
        <v>84</v>
      </c>
      <c r="M25" s="928"/>
      <c r="N25" s="924" t="s">
        <v>50</v>
      </c>
    </row>
    <row r="26" spans="1:14" ht="15.75" customHeight="1">
      <c r="A26" s="919"/>
      <c r="B26" s="925"/>
      <c r="C26" s="929"/>
      <c r="D26" s="925"/>
      <c r="E26" s="929"/>
      <c r="F26" s="925"/>
      <c r="G26" s="929"/>
      <c r="H26" s="925"/>
      <c r="I26" s="929"/>
      <c r="J26" s="925"/>
      <c r="K26" s="929"/>
      <c r="L26" s="925"/>
      <c r="M26" s="929"/>
      <c r="N26" s="925"/>
    </row>
    <row r="27" spans="1:14" ht="15.75" customHeight="1">
      <c r="A27" s="919"/>
      <c r="B27" s="926"/>
      <c r="C27" s="929"/>
      <c r="D27" s="926"/>
      <c r="E27" s="929"/>
      <c r="F27" s="926"/>
      <c r="G27" s="929"/>
      <c r="H27" s="926"/>
      <c r="I27" s="929"/>
      <c r="J27" s="926"/>
      <c r="K27" s="929"/>
      <c r="L27" s="926"/>
      <c r="M27" s="929"/>
      <c r="N27" s="926"/>
    </row>
    <row r="28" spans="1:14" ht="15.75" customHeight="1">
      <c r="A28" s="919"/>
      <c r="B28" s="926"/>
      <c r="C28" s="929"/>
      <c r="D28" s="926"/>
      <c r="E28" s="929"/>
      <c r="F28" s="926"/>
      <c r="G28" s="929"/>
      <c r="H28" s="926"/>
      <c r="I28" s="929"/>
      <c r="J28" s="926"/>
      <c r="K28" s="929"/>
      <c r="L28" s="926"/>
      <c r="M28" s="929"/>
      <c r="N28" s="926"/>
    </row>
    <row r="29" spans="1:14" ht="15.75" customHeight="1">
      <c r="A29" s="919"/>
      <c r="B29" s="926"/>
      <c r="C29" s="929"/>
      <c r="D29" s="926"/>
      <c r="E29" s="929"/>
      <c r="F29" s="926"/>
      <c r="G29" s="929"/>
      <c r="H29" s="926"/>
      <c r="I29" s="929"/>
      <c r="J29" s="926"/>
      <c r="K29" s="929"/>
      <c r="L29" s="926"/>
      <c r="M29" s="929"/>
      <c r="N29" s="926"/>
    </row>
    <row r="30" spans="1:14" ht="15.75" customHeight="1">
      <c r="A30" s="919"/>
      <c r="B30" s="926"/>
      <c r="C30" s="929"/>
      <c r="D30" s="926"/>
      <c r="E30" s="929"/>
      <c r="F30" s="926"/>
      <c r="G30" s="929"/>
      <c r="H30" s="926"/>
      <c r="I30" s="929"/>
      <c r="J30" s="926"/>
      <c r="K30" s="929"/>
      <c r="L30" s="926"/>
      <c r="M30" s="929"/>
      <c r="N30" s="926"/>
    </row>
    <row r="31" spans="1:14" ht="15.75" customHeight="1">
      <c r="A31" s="919"/>
      <c r="B31" s="926"/>
      <c r="C31" s="929"/>
      <c r="D31" s="926"/>
      <c r="E31" s="929"/>
      <c r="F31" s="926"/>
      <c r="G31" s="929"/>
      <c r="H31" s="926"/>
      <c r="I31" s="929"/>
      <c r="J31" s="926"/>
      <c r="K31" s="929"/>
      <c r="L31" s="926"/>
      <c r="M31" s="929"/>
      <c r="N31" s="926"/>
    </row>
    <row r="32" spans="1:14" ht="15.75" customHeight="1">
      <c r="A32" s="919"/>
      <c r="B32" s="926"/>
      <c r="C32" s="929"/>
      <c r="D32" s="926"/>
      <c r="E32" s="929"/>
      <c r="F32" s="926"/>
      <c r="G32" s="929"/>
      <c r="H32" s="926"/>
      <c r="I32" s="929"/>
      <c r="J32" s="926"/>
      <c r="K32" s="929"/>
      <c r="L32" s="926"/>
      <c r="M32" s="929"/>
      <c r="N32" s="926"/>
    </row>
    <row r="33" spans="1:14" ht="15.75" customHeight="1">
      <c r="A33" s="919"/>
      <c r="B33" s="927"/>
      <c r="C33" s="929"/>
      <c r="D33" s="927"/>
      <c r="E33" s="929"/>
      <c r="F33" s="927"/>
      <c r="G33" s="929"/>
      <c r="H33" s="927"/>
      <c r="I33" s="929"/>
      <c r="J33" s="927"/>
      <c r="K33" s="929"/>
      <c r="L33" s="927"/>
      <c r="M33" s="929"/>
      <c r="N33" s="927"/>
    </row>
    <row r="34" spans="1:14">
      <c r="B34" s="928"/>
      <c r="C34" s="928"/>
      <c r="D34" s="928"/>
      <c r="E34" s="928"/>
      <c r="F34" s="928"/>
      <c r="G34" s="928"/>
      <c r="H34" s="928"/>
      <c r="I34" s="928"/>
      <c r="J34" s="928"/>
      <c r="K34" s="928"/>
      <c r="L34" s="928"/>
      <c r="M34" s="928"/>
      <c r="N34" s="928"/>
    </row>
    <row r="35" spans="1:14" ht="15.75" customHeight="1">
      <c r="A35" s="919" t="s">
        <v>419</v>
      </c>
      <c r="B35" s="924" t="s">
        <v>412</v>
      </c>
      <c r="C35" s="928"/>
      <c r="D35" s="924" t="s">
        <v>413</v>
      </c>
      <c r="E35" s="928"/>
      <c r="F35" s="924" t="s">
        <v>414</v>
      </c>
      <c r="G35" s="928"/>
      <c r="H35" s="924" t="s">
        <v>415</v>
      </c>
      <c r="I35" s="928"/>
      <c r="J35" s="924" t="s">
        <v>416</v>
      </c>
      <c r="K35" s="928"/>
      <c r="L35" s="924" t="s">
        <v>84</v>
      </c>
      <c r="M35" s="928"/>
      <c r="N35" s="924" t="s">
        <v>50</v>
      </c>
    </row>
    <row r="36" spans="1:14" ht="15.75" customHeight="1">
      <c r="A36" s="919"/>
      <c r="B36" s="925"/>
      <c r="C36" s="929"/>
      <c r="D36" s="925"/>
      <c r="E36" s="929"/>
      <c r="F36" s="925"/>
      <c r="G36" s="929"/>
      <c r="H36" s="925"/>
      <c r="I36" s="929"/>
      <c r="J36" s="925"/>
      <c r="K36" s="929"/>
      <c r="L36" s="925"/>
      <c r="M36" s="929"/>
      <c r="N36" s="925"/>
    </row>
    <row r="37" spans="1:14" ht="15.75" customHeight="1">
      <c r="A37" s="919"/>
      <c r="B37" s="926"/>
      <c r="C37" s="929"/>
      <c r="D37" s="926"/>
      <c r="E37" s="929"/>
      <c r="F37" s="926"/>
      <c r="G37" s="929"/>
      <c r="H37" s="926"/>
      <c r="I37" s="929"/>
      <c r="J37" s="926"/>
      <c r="K37" s="929"/>
      <c r="L37" s="926"/>
      <c r="M37" s="929"/>
      <c r="N37" s="926"/>
    </row>
    <row r="38" spans="1:14" ht="15.75" customHeight="1">
      <c r="A38" s="919"/>
      <c r="B38" s="926"/>
      <c r="C38" s="929"/>
      <c r="D38" s="926"/>
      <c r="E38" s="929"/>
      <c r="F38" s="926"/>
      <c r="G38" s="929"/>
      <c r="H38" s="926"/>
      <c r="I38" s="929"/>
      <c r="J38" s="926"/>
      <c r="K38" s="929"/>
      <c r="L38" s="926"/>
      <c r="M38" s="929"/>
      <c r="N38" s="926"/>
    </row>
    <row r="39" spans="1:14" ht="15.75" customHeight="1">
      <c r="A39" s="919"/>
      <c r="B39" s="926"/>
      <c r="C39" s="929"/>
      <c r="D39" s="926"/>
      <c r="E39" s="929"/>
      <c r="F39" s="926"/>
      <c r="G39" s="929"/>
      <c r="H39" s="926"/>
      <c r="I39" s="929"/>
      <c r="J39" s="926"/>
      <c r="K39" s="929"/>
      <c r="L39" s="926"/>
      <c r="M39" s="929"/>
      <c r="N39" s="926"/>
    </row>
    <row r="40" spans="1:14" ht="15.75" customHeight="1">
      <c r="A40" s="919"/>
      <c r="B40" s="926"/>
      <c r="C40" s="929"/>
      <c r="D40" s="926"/>
      <c r="E40" s="929"/>
      <c r="F40" s="926"/>
      <c r="G40" s="929"/>
      <c r="H40" s="926"/>
      <c r="I40" s="929"/>
      <c r="J40" s="926"/>
      <c r="K40" s="929"/>
      <c r="L40" s="926"/>
      <c r="M40" s="929"/>
      <c r="N40" s="926"/>
    </row>
    <row r="41" spans="1:14" ht="15.75" customHeight="1">
      <c r="A41" s="919"/>
      <c r="B41" s="926"/>
      <c r="C41" s="929"/>
      <c r="D41" s="926"/>
      <c r="E41" s="929"/>
      <c r="F41" s="926"/>
      <c r="G41" s="929"/>
      <c r="H41" s="926"/>
      <c r="I41" s="929"/>
      <c r="J41" s="926"/>
      <c r="K41" s="929"/>
      <c r="L41" s="926"/>
      <c r="M41" s="929"/>
      <c r="N41" s="926"/>
    </row>
    <row r="42" spans="1:14" ht="15.75" customHeight="1">
      <c r="A42" s="919"/>
      <c r="B42" s="926"/>
      <c r="C42" s="929"/>
      <c r="D42" s="926"/>
      <c r="E42" s="929"/>
      <c r="F42" s="926"/>
      <c r="G42" s="929"/>
      <c r="H42" s="926"/>
      <c r="I42" s="929"/>
      <c r="J42" s="926"/>
      <c r="K42" s="929"/>
      <c r="L42" s="926"/>
      <c r="M42" s="929"/>
      <c r="N42" s="926"/>
    </row>
    <row r="43" spans="1:14" ht="15.75" customHeight="1">
      <c r="A43" s="919"/>
      <c r="B43" s="927"/>
      <c r="C43" s="929"/>
      <c r="D43" s="927"/>
      <c r="E43" s="929"/>
      <c r="F43" s="927"/>
      <c r="G43" s="929"/>
      <c r="H43" s="927"/>
      <c r="I43" s="929"/>
      <c r="J43" s="927"/>
      <c r="K43" s="929"/>
      <c r="L43" s="927"/>
      <c r="M43" s="929"/>
      <c r="N43" s="927"/>
    </row>
    <row r="44" spans="1:14">
      <c r="B44" s="928"/>
      <c r="C44" s="928"/>
      <c r="D44" s="928"/>
      <c r="E44" s="928"/>
      <c r="F44" s="928"/>
      <c r="G44" s="928"/>
      <c r="H44" s="928"/>
      <c r="I44" s="928"/>
      <c r="J44" s="928"/>
      <c r="K44" s="928"/>
      <c r="L44" s="928"/>
      <c r="M44" s="928"/>
      <c r="N44" s="928"/>
    </row>
    <row r="45" spans="1:14" ht="15.75" customHeight="1">
      <c r="A45" s="919" t="s">
        <v>12</v>
      </c>
      <c r="B45" s="924" t="s">
        <v>412</v>
      </c>
      <c r="C45" s="928"/>
      <c r="D45" s="924" t="s">
        <v>413</v>
      </c>
      <c r="E45" s="928"/>
      <c r="F45" s="924" t="s">
        <v>414</v>
      </c>
      <c r="G45" s="928"/>
      <c r="H45" s="924" t="s">
        <v>415</v>
      </c>
      <c r="I45" s="928"/>
      <c r="J45" s="924" t="s">
        <v>416</v>
      </c>
      <c r="K45" s="928"/>
      <c r="L45" s="924" t="s">
        <v>84</v>
      </c>
      <c r="M45" s="928"/>
      <c r="N45" s="924" t="s">
        <v>50</v>
      </c>
    </row>
    <row r="46" spans="1:14" ht="15.75" customHeight="1">
      <c r="A46" s="919"/>
      <c r="B46" s="925"/>
      <c r="C46" s="929"/>
      <c r="D46" s="925"/>
      <c r="E46" s="929"/>
      <c r="F46" s="925"/>
      <c r="G46" s="929"/>
      <c r="H46" s="925"/>
      <c r="I46" s="929"/>
      <c r="J46" s="925"/>
      <c r="K46" s="929"/>
      <c r="L46" s="925"/>
      <c r="M46" s="929"/>
      <c r="N46" s="925"/>
    </row>
    <row r="47" spans="1:14" ht="15.75" customHeight="1">
      <c r="A47" s="919"/>
      <c r="B47" s="926"/>
      <c r="C47" s="929"/>
      <c r="D47" s="926"/>
      <c r="E47" s="929"/>
      <c r="F47" s="926"/>
      <c r="G47" s="929"/>
      <c r="H47" s="926"/>
      <c r="I47" s="929"/>
      <c r="J47" s="926"/>
      <c r="K47" s="929"/>
      <c r="L47" s="926"/>
      <c r="M47" s="929"/>
      <c r="N47" s="926"/>
    </row>
    <row r="48" spans="1:14" ht="15.75" customHeight="1">
      <c r="A48" s="919"/>
      <c r="B48" s="926"/>
      <c r="C48" s="929"/>
      <c r="D48" s="926"/>
      <c r="E48" s="929"/>
      <c r="F48" s="926"/>
      <c r="G48" s="929"/>
      <c r="H48" s="926"/>
      <c r="I48" s="929"/>
      <c r="J48" s="926"/>
      <c r="K48" s="929"/>
      <c r="L48" s="926"/>
      <c r="M48" s="929"/>
      <c r="N48" s="926"/>
    </row>
    <row r="49" spans="1:14" ht="15.75" customHeight="1">
      <c r="A49" s="919"/>
      <c r="B49" s="926"/>
      <c r="C49" s="929"/>
      <c r="D49" s="926"/>
      <c r="E49" s="929"/>
      <c r="F49" s="926"/>
      <c r="G49" s="929"/>
      <c r="H49" s="926"/>
      <c r="I49" s="929"/>
      <c r="J49" s="926"/>
      <c r="K49" s="929"/>
      <c r="L49" s="926"/>
      <c r="M49" s="929"/>
      <c r="N49" s="926"/>
    </row>
    <row r="50" spans="1:14" ht="15.75" customHeight="1">
      <c r="A50" s="919"/>
      <c r="B50" s="926"/>
      <c r="C50" s="929"/>
      <c r="D50" s="926"/>
      <c r="E50" s="929"/>
      <c r="F50" s="926"/>
      <c r="G50" s="929"/>
      <c r="H50" s="926"/>
      <c r="I50" s="929"/>
      <c r="J50" s="926"/>
      <c r="K50" s="929"/>
      <c r="L50" s="926"/>
      <c r="M50" s="929"/>
      <c r="N50" s="926"/>
    </row>
    <row r="51" spans="1:14" ht="15.75" customHeight="1">
      <c r="A51" s="919"/>
      <c r="B51" s="926"/>
      <c r="C51" s="929"/>
      <c r="D51" s="926"/>
      <c r="E51" s="929"/>
      <c r="F51" s="926"/>
      <c r="G51" s="929"/>
      <c r="H51" s="926"/>
      <c r="I51" s="929"/>
      <c r="J51" s="926"/>
      <c r="K51" s="929"/>
      <c r="L51" s="926"/>
      <c r="M51" s="929"/>
      <c r="N51" s="926"/>
    </row>
    <row r="52" spans="1:14" ht="15.75" customHeight="1">
      <c r="A52" s="919"/>
      <c r="B52" s="926"/>
      <c r="C52" s="929"/>
      <c r="D52" s="926"/>
      <c r="E52" s="929"/>
      <c r="F52" s="926"/>
      <c r="G52" s="929"/>
      <c r="H52" s="926"/>
      <c r="I52" s="929"/>
      <c r="J52" s="926"/>
      <c r="K52" s="929"/>
      <c r="L52" s="926"/>
      <c r="M52" s="929"/>
      <c r="N52" s="926"/>
    </row>
    <row r="53" spans="1:14" ht="15.75" customHeight="1">
      <c r="A53" s="919"/>
      <c r="B53" s="927"/>
      <c r="C53" s="929"/>
      <c r="D53" s="927"/>
      <c r="E53" s="929"/>
      <c r="F53" s="927"/>
      <c r="G53" s="929"/>
      <c r="H53" s="927"/>
      <c r="I53" s="929"/>
      <c r="J53" s="927"/>
      <c r="K53" s="929"/>
      <c r="L53" s="927"/>
      <c r="M53" s="929"/>
      <c r="N53" s="927"/>
    </row>
  </sheetData>
  <mergeCells count="12">
    <mergeCell ref="B1:N1"/>
    <mergeCell ref="D2:F2"/>
    <mergeCell ref="G2:H2"/>
    <mergeCell ref="B3:F3"/>
    <mergeCell ref="H3:I3"/>
    <mergeCell ref="J3:N3"/>
    <mergeCell ref="B4:H4"/>
    <mergeCell ref="A5:A13"/>
    <mergeCell ref="A15:A23"/>
    <mergeCell ref="A25:A33"/>
    <mergeCell ref="A35:A43"/>
    <mergeCell ref="A45:A53"/>
  </mergeCells>
  <phoneticPr fontId="3"/>
  <conditionalFormatting sqref="J3:N3">
    <cfRule type="cellIs" dxfId="5" priority="1" stopIfTrue="1" operator="equal">
      <formula>0</formula>
    </cfRule>
  </conditionalFormatting>
  <pageMargins left="3.937007874015748e-002" right="3.937007874015748e-002" top="0.55118110236220463" bottom="0.55118110236220463" header="0.31496062992125984" footer="0.31496062992125984"/>
  <pageSetup paperSize="9" fitToWidth="1" fitToHeight="1" orientation="portrait" usePrinterDefaults="1" horizontalDpi="1200" verticalDpi="1200" r:id="rId1"/>
  <headerFooter alignWithMargins="0"/>
  <drawing r:id="rId2"/>
  <legacyDrawing r:id="rId3"/>
  <mc:AlternateContent>
    <mc:Choice xmlns:x14="http://schemas.microsoft.com/office/spreadsheetml/2009/9/main" Requires="x14">
      <controls>
        <mc:AlternateContent>
          <mc:Choice Requires="x14">
            <control shapeId="86017" r:id="rId4" name="チェック 1">
              <controlPr defaultSize="0" autoPict="0">
                <anchor moveWithCells="1">
                  <from xmlns:xdr="http://schemas.openxmlformats.org/drawingml/2006/spreadsheetDrawing">
                    <xdr:col>5</xdr:col>
                    <xdr:colOff>847725</xdr:colOff>
                    <xdr:row>0</xdr:row>
                    <xdr:rowOff>276225</xdr:rowOff>
                  </from>
                  <to xmlns:xdr="http://schemas.openxmlformats.org/drawingml/2006/spreadsheetDrawing">
                    <xdr:col>7</xdr:col>
                    <xdr:colOff>161925</xdr:colOff>
                    <xdr:row>2</xdr:row>
                    <xdr:rowOff>19685</xdr:rowOff>
                  </to>
                </anchor>
              </controlPr>
            </control>
          </mc:Choice>
        </mc:AlternateContent>
        <mc:AlternateContent>
          <mc:Choice Requires="x14">
            <control shapeId="86018" r:id="rId5" name="チェック 2">
              <controlPr defaultSize="0" autoPict="0">
                <anchor moveWithCells="1">
                  <from xmlns:xdr="http://schemas.openxmlformats.org/drawingml/2006/spreadsheetDrawing">
                    <xdr:col>9</xdr:col>
                    <xdr:colOff>37465</xdr:colOff>
                    <xdr:row>0</xdr:row>
                    <xdr:rowOff>285750</xdr:rowOff>
                  </from>
                  <to xmlns:xdr="http://schemas.openxmlformats.org/drawingml/2006/spreadsheetDrawing">
                    <xdr:col>9</xdr:col>
                    <xdr:colOff>381000</xdr:colOff>
                    <xdr:row>2</xdr:row>
                    <xdr:rowOff>38735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dimension ref="A1:M53"/>
  <sheetViews>
    <sheetView workbookViewId="0">
      <selection sqref="A1:M1"/>
    </sheetView>
  </sheetViews>
  <sheetFormatPr defaultRowHeight="13.5"/>
  <cols>
    <col min="1" max="1" width="11.625" style="918" customWidth="1"/>
    <col min="2" max="2" width="1.625" style="918" customWidth="1"/>
    <col min="3" max="3" width="11.5" style="918" customWidth="1"/>
    <col min="4" max="4" width="1.625" style="918" customWidth="1"/>
    <col min="5" max="5" width="11.5" style="918" customWidth="1"/>
    <col min="6" max="6" width="1.625" style="918" customWidth="1"/>
    <col min="7" max="7" width="11.5" style="918" customWidth="1"/>
    <col min="8" max="8" width="1.625" style="918" customWidth="1"/>
    <col min="9" max="9" width="11.5" style="918" customWidth="1"/>
    <col min="10" max="10" width="1.625" style="918" customWidth="1"/>
    <col min="11" max="11" width="11.5" style="918" customWidth="1"/>
    <col min="12" max="12" width="1.625" style="918" customWidth="1"/>
    <col min="13" max="13" width="11.5" style="918" customWidth="1"/>
    <col min="14" max="16" width="9" style="918" bestFit="1" customWidth="1"/>
    <col min="17" max="17" width="10.25" style="918" customWidth="1"/>
    <col min="18" max="18" width="9" style="918" bestFit="1" customWidth="1"/>
    <col min="19" max="16384" width="9" style="918" customWidth="1"/>
  </cols>
  <sheetData>
    <row r="1" spans="1:13" ht="24" customHeight="1">
      <c r="A1" s="920" t="s">
        <v>10</v>
      </c>
      <c r="B1" s="920"/>
      <c r="C1" s="920"/>
      <c r="D1" s="920"/>
      <c r="E1" s="920"/>
      <c r="F1" s="920"/>
      <c r="G1" s="920"/>
      <c r="H1" s="920"/>
      <c r="I1" s="920"/>
      <c r="J1" s="920"/>
      <c r="K1" s="920"/>
      <c r="L1" s="920"/>
      <c r="M1" s="920"/>
    </row>
    <row r="2" spans="1:13" ht="7.5" customHeight="1">
      <c r="A2" s="920"/>
      <c r="B2" s="920"/>
      <c r="C2" s="920"/>
      <c r="D2" s="920"/>
      <c r="E2" s="920"/>
      <c r="F2" s="920"/>
      <c r="G2" s="920"/>
      <c r="H2" s="920"/>
      <c r="I2" s="920"/>
      <c r="J2" s="920"/>
      <c r="K2" s="920"/>
      <c r="L2" s="920"/>
      <c r="M2" s="920"/>
    </row>
    <row r="3" spans="1:13" ht="21.75">
      <c r="A3" s="922" t="s">
        <v>15</v>
      </c>
      <c r="B3" s="922"/>
      <c r="C3" s="922"/>
      <c r="D3" s="922"/>
      <c r="E3" s="922"/>
      <c r="F3" s="920"/>
      <c r="G3" s="932" t="s">
        <v>40</v>
      </c>
      <c r="H3" s="932"/>
      <c r="I3" s="933">
        <f>共通データ!O1</f>
        <v>0</v>
      </c>
      <c r="J3" s="933"/>
      <c r="K3" s="933"/>
      <c r="L3" s="933"/>
      <c r="M3" s="933"/>
    </row>
    <row r="4" spans="1:13" ht="14.25">
      <c r="A4" s="923" t="s">
        <v>410</v>
      </c>
      <c r="B4" s="923"/>
      <c r="C4" s="923"/>
      <c r="D4" s="923"/>
      <c r="E4" s="923"/>
      <c r="F4" s="923"/>
      <c r="G4" s="923"/>
    </row>
    <row r="5" spans="1:13" ht="15.75" customHeight="1">
      <c r="A5" s="934" t="s">
        <v>337</v>
      </c>
      <c r="C5" s="934" t="s">
        <v>421</v>
      </c>
      <c r="E5" s="934" t="s">
        <v>240</v>
      </c>
      <c r="G5" s="934" t="s">
        <v>423</v>
      </c>
      <c r="I5" s="934" t="s">
        <v>93</v>
      </c>
      <c r="K5" s="934" t="s">
        <v>317</v>
      </c>
      <c r="M5" s="934" t="s">
        <v>425</v>
      </c>
    </row>
    <row r="6" spans="1:13" ht="15.75" customHeight="1">
      <c r="A6" s="935"/>
      <c r="B6" s="938"/>
      <c r="C6" s="935"/>
      <c r="D6" s="938"/>
      <c r="E6" s="935"/>
      <c r="F6" s="938"/>
      <c r="G6" s="935"/>
      <c r="H6" s="938"/>
      <c r="I6" s="935"/>
      <c r="J6" s="938"/>
      <c r="K6" s="935"/>
      <c r="L6" s="938"/>
      <c r="M6" s="935"/>
    </row>
    <row r="7" spans="1:13" ht="15.75" customHeight="1">
      <c r="A7" s="936"/>
      <c r="B7" s="938"/>
      <c r="C7" s="936"/>
      <c r="D7" s="938"/>
      <c r="E7" s="936"/>
      <c r="F7" s="938"/>
      <c r="G7" s="936"/>
      <c r="H7" s="938"/>
      <c r="I7" s="936"/>
      <c r="J7" s="938"/>
      <c r="K7" s="936"/>
      <c r="L7" s="938"/>
      <c r="M7" s="936"/>
    </row>
    <row r="8" spans="1:13" ht="15.75" customHeight="1">
      <c r="A8" s="936"/>
      <c r="B8" s="938"/>
      <c r="C8" s="936"/>
      <c r="D8" s="938"/>
      <c r="E8" s="936"/>
      <c r="F8" s="938"/>
      <c r="G8" s="936"/>
      <c r="H8" s="938"/>
      <c r="I8" s="936"/>
      <c r="J8" s="938"/>
      <c r="K8" s="936"/>
      <c r="L8" s="938"/>
      <c r="M8" s="936"/>
    </row>
    <row r="9" spans="1:13" ht="15.75" customHeight="1">
      <c r="A9" s="936"/>
      <c r="B9" s="938"/>
      <c r="C9" s="936"/>
      <c r="D9" s="938"/>
      <c r="E9" s="936"/>
      <c r="F9" s="938"/>
      <c r="G9" s="936"/>
      <c r="H9" s="938"/>
      <c r="I9" s="936"/>
      <c r="J9" s="938"/>
      <c r="K9" s="936"/>
      <c r="L9" s="938"/>
      <c r="M9" s="936"/>
    </row>
    <row r="10" spans="1:13" ht="15.75" customHeight="1">
      <c r="A10" s="936"/>
      <c r="B10" s="938"/>
      <c r="C10" s="936"/>
      <c r="D10" s="938"/>
      <c r="E10" s="936"/>
      <c r="F10" s="938"/>
      <c r="G10" s="936"/>
      <c r="H10" s="938"/>
      <c r="I10" s="936"/>
      <c r="J10" s="938"/>
      <c r="K10" s="936"/>
      <c r="L10" s="938"/>
      <c r="M10" s="936"/>
    </row>
    <row r="11" spans="1:13" ht="15.75" customHeight="1">
      <c r="A11" s="936"/>
      <c r="B11" s="938"/>
      <c r="C11" s="936"/>
      <c r="D11" s="938"/>
      <c r="E11" s="936"/>
      <c r="F11" s="938"/>
      <c r="G11" s="936"/>
      <c r="H11" s="938"/>
      <c r="I11" s="936"/>
      <c r="J11" s="938"/>
      <c r="K11" s="936"/>
      <c r="L11" s="938"/>
      <c r="M11" s="936"/>
    </row>
    <row r="12" spans="1:13" ht="15.75" customHeight="1">
      <c r="A12" s="936"/>
      <c r="B12" s="938"/>
      <c r="C12" s="936"/>
      <c r="D12" s="938"/>
      <c r="E12" s="936"/>
      <c r="F12" s="938"/>
      <c r="G12" s="936"/>
      <c r="H12" s="938"/>
      <c r="I12" s="936"/>
      <c r="J12" s="938"/>
      <c r="K12" s="936"/>
      <c r="L12" s="938"/>
      <c r="M12" s="936"/>
    </row>
    <row r="13" spans="1:13" ht="15.75" customHeight="1">
      <c r="A13" s="937"/>
      <c r="B13" s="938"/>
      <c r="C13" s="937"/>
      <c r="D13" s="938"/>
      <c r="E13" s="937"/>
      <c r="F13" s="938"/>
      <c r="G13" s="937"/>
      <c r="H13" s="938"/>
      <c r="I13" s="937"/>
      <c r="J13" s="938"/>
      <c r="K13" s="937"/>
      <c r="L13" s="938"/>
      <c r="M13" s="937"/>
    </row>
    <row r="15" spans="1:13" ht="15.75" customHeight="1">
      <c r="A15" s="934" t="s">
        <v>91</v>
      </c>
      <c r="B15" s="939"/>
      <c r="C15" s="934" t="s">
        <v>427</v>
      </c>
      <c r="D15" s="939"/>
      <c r="E15" s="934" t="s">
        <v>338</v>
      </c>
      <c r="F15" s="939"/>
      <c r="G15" s="934" t="s">
        <v>428</v>
      </c>
      <c r="H15" s="939"/>
      <c r="I15" s="934" t="s">
        <v>271</v>
      </c>
      <c r="J15" s="939"/>
      <c r="K15" s="934" t="s">
        <v>199</v>
      </c>
      <c r="L15" s="939"/>
      <c r="M15" s="934" t="s">
        <v>429</v>
      </c>
    </row>
    <row r="16" spans="1:13" ht="15.75" customHeight="1">
      <c r="A16" s="935"/>
      <c r="B16" s="938"/>
      <c r="C16" s="935"/>
      <c r="D16" s="938"/>
      <c r="E16" s="935"/>
      <c r="F16" s="938"/>
      <c r="G16" s="935"/>
      <c r="H16" s="938"/>
      <c r="I16" s="935"/>
      <c r="J16" s="938"/>
      <c r="K16" s="935"/>
      <c r="L16" s="938"/>
      <c r="M16" s="935"/>
    </row>
    <row r="17" spans="1:13" ht="15.75" customHeight="1">
      <c r="A17" s="936"/>
      <c r="B17" s="938"/>
      <c r="C17" s="936"/>
      <c r="D17" s="938"/>
      <c r="E17" s="936"/>
      <c r="F17" s="938"/>
      <c r="G17" s="936"/>
      <c r="H17" s="938"/>
      <c r="I17" s="936"/>
      <c r="J17" s="938"/>
      <c r="K17" s="936"/>
      <c r="L17" s="938"/>
      <c r="M17" s="936"/>
    </row>
    <row r="18" spans="1:13" ht="15.75" customHeight="1">
      <c r="A18" s="936"/>
      <c r="B18" s="938"/>
      <c r="C18" s="936"/>
      <c r="D18" s="938"/>
      <c r="E18" s="936"/>
      <c r="F18" s="938"/>
      <c r="G18" s="936"/>
      <c r="H18" s="938"/>
      <c r="I18" s="936"/>
      <c r="J18" s="938"/>
      <c r="K18" s="936"/>
      <c r="L18" s="938"/>
      <c r="M18" s="936"/>
    </row>
    <row r="19" spans="1:13" ht="15.75" customHeight="1">
      <c r="A19" s="936"/>
      <c r="B19" s="938"/>
      <c r="C19" s="936"/>
      <c r="D19" s="938"/>
      <c r="E19" s="936"/>
      <c r="F19" s="938"/>
      <c r="G19" s="936"/>
      <c r="H19" s="938"/>
      <c r="I19" s="936"/>
      <c r="J19" s="938"/>
      <c r="K19" s="936"/>
      <c r="L19" s="938"/>
      <c r="M19" s="936"/>
    </row>
    <row r="20" spans="1:13" ht="15.75" customHeight="1">
      <c r="A20" s="936"/>
      <c r="B20" s="938"/>
      <c r="C20" s="936"/>
      <c r="D20" s="938"/>
      <c r="E20" s="936"/>
      <c r="F20" s="938"/>
      <c r="G20" s="936"/>
      <c r="H20" s="938"/>
      <c r="I20" s="936"/>
      <c r="J20" s="938"/>
      <c r="K20" s="936"/>
      <c r="L20" s="938"/>
      <c r="M20" s="936"/>
    </row>
    <row r="21" spans="1:13" ht="15.75" customHeight="1">
      <c r="A21" s="936"/>
      <c r="B21" s="938"/>
      <c r="C21" s="936"/>
      <c r="D21" s="938"/>
      <c r="E21" s="936"/>
      <c r="F21" s="938"/>
      <c r="G21" s="936"/>
      <c r="H21" s="938"/>
      <c r="I21" s="936"/>
      <c r="J21" s="938"/>
      <c r="K21" s="936"/>
      <c r="L21" s="938"/>
      <c r="M21" s="936"/>
    </row>
    <row r="22" spans="1:13" ht="15.75" customHeight="1">
      <c r="A22" s="936"/>
      <c r="B22" s="938"/>
      <c r="C22" s="936"/>
      <c r="D22" s="938"/>
      <c r="E22" s="936"/>
      <c r="F22" s="938"/>
      <c r="G22" s="936"/>
      <c r="H22" s="938"/>
      <c r="I22" s="936"/>
      <c r="J22" s="938"/>
      <c r="K22" s="936"/>
      <c r="L22" s="938"/>
      <c r="M22" s="936"/>
    </row>
    <row r="23" spans="1:13" ht="15.75" customHeight="1">
      <c r="A23" s="937"/>
      <c r="B23" s="938"/>
      <c r="C23" s="937"/>
      <c r="D23" s="938"/>
      <c r="E23" s="937"/>
      <c r="F23" s="938"/>
      <c r="G23" s="937"/>
      <c r="H23" s="938"/>
      <c r="I23" s="937"/>
      <c r="J23" s="938"/>
      <c r="K23" s="937"/>
      <c r="L23" s="938"/>
      <c r="M23" s="937"/>
    </row>
    <row r="25" spans="1:13" ht="15.75" customHeight="1">
      <c r="A25" s="934" t="s">
        <v>430</v>
      </c>
      <c r="B25" s="939"/>
      <c r="C25" s="934" t="s">
        <v>431</v>
      </c>
      <c r="D25" s="939"/>
      <c r="E25" s="934" t="s">
        <v>325</v>
      </c>
      <c r="F25" s="939"/>
      <c r="G25" s="934" t="s">
        <v>432</v>
      </c>
      <c r="H25" s="939"/>
      <c r="I25" s="934" t="s">
        <v>164</v>
      </c>
      <c r="J25" s="939"/>
      <c r="K25" s="934" t="s">
        <v>289</v>
      </c>
      <c r="L25" s="939"/>
      <c r="M25" s="934" t="s">
        <v>101</v>
      </c>
    </row>
    <row r="26" spans="1:13" ht="15.75" customHeight="1">
      <c r="A26" s="935"/>
      <c r="B26" s="938"/>
      <c r="C26" s="935"/>
      <c r="D26" s="938"/>
      <c r="E26" s="935"/>
      <c r="F26" s="938"/>
      <c r="G26" s="935"/>
      <c r="H26" s="938"/>
      <c r="I26" s="935"/>
      <c r="J26" s="938"/>
      <c r="K26" s="935"/>
      <c r="L26" s="938"/>
      <c r="M26" s="935"/>
    </row>
    <row r="27" spans="1:13" ht="15.75" customHeight="1">
      <c r="A27" s="936"/>
      <c r="B27" s="938"/>
      <c r="C27" s="936"/>
      <c r="D27" s="938"/>
      <c r="E27" s="936"/>
      <c r="F27" s="938"/>
      <c r="G27" s="936"/>
      <c r="H27" s="938"/>
      <c r="I27" s="936"/>
      <c r="J27" s="938"/>
      <c r="K27" s="936"/>
      <c r="L27" s="938"/>
      <c r="M27" s="936"/>
    </row>
    <row r="28" spans="1:13" ht="15.75" customHeight="1">
      <c r="A28" s="936"/>
      <c r="B28" s="938"/>
      <c r="C28" s="936"/>
      <c r="D28" s="938"/>
      <c r="E28" s="936"/>
      <c r="F28" s="938"/>
      <c r="G28" s="936"/>
      <c r="H28" s="938"/>
      <c r="I28" s="936"/>
      <c r="J28" s="938"/>
      <c r="K28" s="936"/>
      <c r="L28" s="938"/>
      <c r="M28" s="936"/>
    </row>
    <row r="29" spans="1:13" ht="15.75" customHeight="1">
      <c r="A29" s="936"/>
      <c r="B29" s="938"/>
      <c r="C29" s="936"/>
      <c r="D29" s="938"/>
      <c r="E29" s="936"/>
      <c r="F29" s="938"/>
      <c r="G29" s="936"/>
      <c r="H29" s="938"/>
      <c r="I29" s="936"/>
      <c r="J29" s="938"/>
      <c r="K29" s="936"/>
      <c r="L29" s="938"/>
      <c r="M29" s="936"/>
    </row>
    <row r="30" spans="1:13" ht="15.75" customHeight="1">
      <c r="A30" s="936"/>
      <c r="B30" s="938"/>
      <c r="C30" s="936"/>
      <c r="D30" s="938"/>
      <c r="E30" s="936"/>
      <c r="F30" s="938"/>
      <c r="G30" s="936"/>
      <c r="H30" s="938"/>
      <c r="I30" s="936"/>
      <c r="J30" s="938"/>
      <c r="K30" s="936"/>
      <c r="L30" s="938"/>
      <c r="M30" s="936"/>
    </row>
    <row r="31" spans="1:13" ht="15.75" customHeight="1">
      <c r="A31" s="936"/>
      <c r="B31" s="938"/>
      <c r="C31" s="936"/>
      <c r="D31" s="938"/>
      <c r="E31" s="936"/>
      <c r="F31" s="938"/>
      <c r="G31" s="936"/>
      <c r="H31" s="938"/>
      <c r="I31" s="936"/>
      <c r="J31" s="938"/>
      <c r="K31" s="936"/>
      <c r="L31" s="938"/>
      <c r="M31" s="936"/>
    </row>
    <row r="32" spans="1:13" ht="15.75" customHeight="1">
      <c r="A32" s="936"/>
      <c r="B32" s="938"/>
      <c r="C32" s="936"/>
      <c r="D32" s="938"/>
      <c r="E32" s="936"/>
      <c r="F32" s="938"/>
      <c r="G32" s="936"/>
      <c r="H32" s="938"/>
      <c r="I32" s="936"/>
      <c r="J32" s="938"/>
      <c r="K32" s="936"/>
      <c r="L32" s="938"/>
      <c r="M32" s="936"/>
    </row>
    <row r="33" spans="1:13" ht="15.75" customHeight="1">
      <c r="A33" s="937"/>
      <c r="B33" s="938"/>
      <c r="C33" s="937"/>
      <c r="D33" s="938"/>
      <c r="E33" s="937"/>
      <c r="F33" s="938"/>
      <c r="G33" s="937"/>
      <c r="H33" s="938"/>
      <c r="I33" s="937"/>
      <c r="J33" s="938"/>
      <c r="K33" s="937"/>
      <c r="L33" s="938"/>
      <c r="M33" s="937"/>
    </row>
    <row r="35" spans="1:13" ht="15.75" customHeight="1">
      <c r="A35" s="934" t="s">
        <v>435</v>
      </c>
      <c r="B35" s="939"/>
      <c r="C35" s="934" t="s">
        <v>385</v>
      </c>
      <c r="D35" s="939"/>
      <c r="E35" s="934" t="s">
        <v>104</v>
      </c>
      <c r="F35" s="939"/>
      <c r="G35" s="934" t="s">
        <v>438</v>
      </c>
      <c r="H35" s="939"/>
      <c r="I35" s="934" t="s">
        <v>120</v>
      </c>
      <c r="J35" s="939"/>
      <c r="K35" s="934" t="s">
        <v>439</v>
      </c>
      <c r="L35" s="939"/>
      <c r="M35" s="934" t="s">
        <v>194</v>
      </c>
    </row>
    <row r="36" spans="1:13" ht="15.75" customHeight="1">
      <c r="A36" s="935"/>
      <c r="B36" s="938"/>
      <c r="C36" s="935"/>
      <c r="D36" s="938"/>
      <c r="E36" s="935"/>
      <c r="F36" s="938"/>
      <c r="G36" s="935"/>
      <c r="H36" s="938"/>
      <c r="I36" s="935"/>
      <c r="J36" s="938"/>
      <c r="K36" s="935"/>
      <c r="L36" s="938"/>
      <c r="M36" s="935"/>
    </row>
    <row r="37" spans="1:13" ht="15.75" customHeight="1">
      <c r="A37" s="936"/>
      <c r="B37" s="938"/>
      <c r="C37" s="936"/>
      <c r="D37" s="938"/>
      <c r="E37" s="936"/>
      <c r="F37" s="938"/>
      <c r="G37" s="936"/>
      <c r="H37" s="938"/>
      <c r="I37" s="936"/>
      <c r="J37" s="938"/>
      <c r="K37" s="936"/>
      <c r="L37" s="938"/>
      <c r="M37" s="936"/>
    </row>
    <row r="38" spans="1:13" ht="15.75" customHeight="1">
      <c r="A38" s="936"/>
      <c r="B38" s="938"/>
      <c r="C38" s="936"/>
      <c r="D38" s="938"/>
      <c r="E38" s="936"/>
      <c r="F38" s="938"/>
      <c r="G38" s="936"/>
      <c r="H38" s="938"/>
      <c r="I38" s="936"/>
      <c r="J38" s="938"/>
      <c r="K38" s="936"/>
      <c r="L38" s="938"/>
      <c r="M38" s="936"/>
    </row>
    <row r="39" spans="1:13" ht="15.75" customHeight="1">
      <c r="A39" s="936"/>
      <c r="B39" s="938"/>
      <c r="C39" s="936"/>
      <c r="D39" s="938"/>
      <c r="E39" s="936"/>
      <c r="F39" s="938"/>
      <c r="G39" s="936"/>
      <c r="H39" s="938"/>
      <c r="I39" s="936"/>
      <c r="J39" s="938"/>
      <c r="K39" s="936"/>
      <c r="L39" s="938"/>
      <c r="M39" s="936"/>
    </row>
    <row r="40" spans="1:13" ht="15.75" customHeight="1">
      <c r="A40" s="936"/>
      <c r="B40" s="938"/>
      <c r="C40" s="936"/>
      <c r="D40" s="938"/>
      <c r="E40" s="936"/>
      <c r="F40" s="938"/>
      <c r="G40" s="936"/>
      <c r="H40" s="938"/>
      <c r="I40" s="936"/>
      <c r="J40" s="938"/>
      <c r="K40" s="936"/>
      <c r="L40" s="938"/>
      <c r="M40" s="936"/>
    </row>
    <row r="41" spans="1:13" ht="15.75" customHeight="1">
      <c r="A41" s="936"/>
      <c r="B41" s="938"/>
      <c r="C41" s="936"/>
      <c r="D41" s="938"/>
      <c r="E41" s="936"/>
      <c r="F41" s="938"/>
      <c r="G41" s="936"/>
      <c r="H41" s="938"/>
      <c r="I41" s="936"/>
      <c r="J41" s="938"/>
      <c r="K41" s="936"/>
      <c r="L41" s="938"/>
      <c r="M41" s="936"/>
    </row>
    <row r="42" spans="1:13" ht="15.75" customHeight="1">
      <c r="A42" s="936"/>
      <c r="B42" s="938"/>
      <c r="C42" s="936"/>
      <c r="D42" s="938"/>
      <c r="E42" s="936"/>
      <c r="F42" s="938"/>
      <c r="G42" s="936"/>
      <c r="H42" s="938"/>
      <c r="I42" s="936"/>
      <c r="J42" s="938"/>
      <c r="K42" s="936"/>
      <c r="L42" s="938"/>
      <c r="M42" s="936"/>
    </row>
    <row r="43" spans="1:13" ht="15.75" customHeight="1">
      <c r="A43" s="937"/>
      <c r="B43" s="938"/>
      <c r="C43" s="937"/>
      <c r="D43" s="938"/>
      <c r="E43" s="937"/>
      <c r="F43" s="938"/>
      <c r="G43" s="937"/>
      <c r="H43" s="938"/>
      <c r="I43" s="937"/>
      <c r="J43" s="938"/>
      <c r="K43" s="937"/>
      <c r="L43" s="938"/>
      <c r="M43" s="937"/>
    </row>
    <row r="45" spans="1:13" ht="15.75" customHeight="1">
      <c r="A45" s="934" t="s">
        <v>171</v>
      </c>
      <c r="B45" s="939"/>
      <c r="C45" s="934" t="s">
        <v>250</v>
      </c>
      <c r="D45" s="939"/>
      <c r="E45" s="934" t="s">
        <v>441</v>
      </c>
      <c r="F45" s="939"/>
      <c r="G45" s="934" t="s">
        <v>442</v>
      </c>
      <c r="H45" s="939"/>
      <c r="I45" s="934" t="s">
        <v>51</v>
      </c>
      <c r="J45" s="939"/>
      <c r="K45" s="934" t="s">
        <v>383</v>
      </c>
      <c r="L45" s="939"/>
      <c r="M45" s="934" t="s">
        <v>443</v>
      </c>
    </row>
    <row r="46" spans="1:13" ht="15.75" customHeight="1">
      <c r="A46" s="935"/>
      <c r="B46" s="938"/>
      <c r="C46" s="935"/>
      <c r="D46" s="938"/>
      <c r="E46" s="935"/>
      <c r="F46" s="938"/>
      <c r="G46" s="935"/>
      <c r="H46" s="938"/>
      <c r="I46" s="935"/>
      <c r="J46" s="938"/>
      <c r="K46" s="935"/>
      <c r="L46" s="938"/>
      <c r="M46" s="935"/>
    </row>
    <row r="47" spans="1:13" ht="15.75" customHeight="1">
      <c r="A47" s="936"/>
      <c r="B47" s="938"/>
      <c r="C47" s="936"/>
      <c r="D47" s="938"/>
      <c r="E47" s="936"/>
      <c r="F47" s="938"/>
      <c r="G47" s="936"/>
      <c r="H47" s="938"/>
      <c r="I47" s="936"/>
      <c r="J47" s="938"/>
      <c r="K47" s="936"/>
      <c r="L47" s="938"/>
      <c r="M47" s="936"/>
    </row>
    <row r="48" spans="1:13" ht="15.75" customHeight="1">
      <c r="A48" s="936"/>
      <c r="B48" s="938"/>
      <c r="C48" s="936"/>
      <c r="D48" s="938"/>
      <c r="E48" s="936"/>
      <c r="F48" s="938"/>
      <c r="G48" s="936"/>
      <c r="H48" s="938"/>
      <c r="I48" s="936"/>
      <c r="J48" s="938"/>
      <c r="K48" s="936"/>
      <c r="L48" s="938"/>
      <c r="M48" s="936"/>
    </row>
    <row r="49" spans="1:13" ht="15.75" customHeight="1">
      <c r="A49" s="936"/>
      <c r="B49" s="938"/>
      <c r="C49" s="936"/>
      <c r="D49" s="938"/>
      <c r="E49" s="936"/>
      <c r="F49" s="938"/>
      <c r="G49" s="936"/>
      <c r="H49" s="938"/>
      <c r="I49" s="936"/>
      <c r="J49" s="938"/>
      <c r="K49" s="936"/>
      <c r="L49" s="938"/>
      <c r="M49" s="936"/>
    </row>
    <row r="50" spans="1:13" ht="15.75" customHeight="1">
      <c r="A50" s="936"/>
      <c r="B50" s="938"/>
      <c r="C50" s="936"/>
      <c r="D50" s="938"/>
      <c r="E50" s="936"/>
      <c r="F50" s="938"/>
      <c r="G50" s="936"/>
      <c r="H50" s="938"/>
      <c r="I50" s="936"/>
      <c r="J50" s="938"/>
      <c r="K50" s="936"/>
      <c r="L50" s="938"/>
      <c r="M50" s="936"/>
    </row>
    <row r="51" spans="1:13" ht="15.75" customHeight="1">
      <c r="A51" s="936"/>
      <c r="B51" s="938"/>
      <c r="C51" s="936"/>
      <c r="D51" s="938"/>
      <c r="E51" s="936"/>
      <c r="F51" s="938"/>
      <c r="G51" s="936"/>
      <c r="H51" s="938"/>
      <c r="I51" s="936"/>
      <c r="J51" s="938"/>
      <c r="K51" s="936"/>
      <c r="L51" s="938"/>
      <c r="M51" s="936"/>
    </row>
    <row r="52" spans="1:13" ht="15.75" customHeight="1">
      <c r="A52" s="936"/>
      <c r="B52" s="938"/>
      <c r="C52" s="936"/>
      <c r="D52" s="938"/>
      <c r="E52" s="936"/>
      <c r="F52" s="938"/>
      <c r="G52" s="936"/>
      <c r="H52" s="938"/>
      <c r="I52" s="936"/>
      <c r="J52" s="938"/>
      <c r="K52" s="936"/>
      <c r="L52" s="938"/>
      <c r="M52" s="936"/>
    </row>
    <row r="53" spans="1:13" ht="15.75" customHeight="1">
      <c r="A53" s="937"/>
      <c r="B53" s="938"/>
      <c r="C53" s="937"/>
      <c r="D53" s="938"/>
      <c r="E53" s="937"/>
      <c r="F53" s="938"/>
      <c r="G53" s="937"/>
      <c r="H53" s="938"/>
      <c r="I53" s="937"/>
      <c r="J53" s="938"/>
      <c r="K53" s="937"/>
      <c r="L53" s="938"/>
      <c r="M53" s="937"/>
    </row>
  </sheetData>
  <mergeCells count="5">
    <mergeCell ref="A1:M1"/>
    <mergeCell ref="A3:E3"/>
    <mergeCell ref="G3:H3"/>
    <mergeCell ref="I3:M3"/>
    <mergeCell ref="A4:G4"/>
  </mergeCells>
  <phoneticPr fontId="3"/>
  <conditionalFormatting sqref="I3:M3">
    <cfRule type="cellIs" dxfId="4" priority="1" stopIfTrue="1" operator="equal">
      <formula>0</formula>
    </cfRule>
  </conditionalFormatting>
  <pageMargins left="0.76" right="0.53" top="0.41" bottom="0.41" header="0.3" footer="0.3"/>
  <pageSetup paperSize="9" fitToWidth="1" fitToHeight="1" orientation="portrait" usePrinterDefaults="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dimension ref="A1:S22"/>
  <sheetViews>
    <sheetView workbookViewId="0">
      <selection activeCell="B3" sqref="B3:Q3"/>
    </sheetView>
  </sheetViews>
  <sheetFormatPr defaultRowHeight="13.5"/>
  <cols>
    <col min="1" max="1" width="12.625" style="918" customWidth="1"/>
    <col min="2" max="2" width="1.625" style="918" customWidth="1"/>
    <col min="3" max="3" width="12.625" style="918" customWidth="1"/>
    <col min="4" max="4" width="1.625" style="918" customWidth="1"/>
    <col min="5" max="5" width="12.625" style="918" customWidth="1"/>
    <col min="6" max="6" width="1.625" style="918" customWidth="1"/>
    <col min="7" max="7" width="12.625" style="918" customWidth="1"/>
    <col min="8" max="8" width="1.625" style="918" customWidth="1"/>
    <col min="9" max="9" width="12.625" style="918" customWidth="1"/>
    <col min="10" max="10" width="1.625" style="918" customWidth="1"/>
    <col min="11" max="11" width="12.625" style="918" customWidth="1"/>
    <col min="12" max="12" width="1.625" style="918" customWidth="1"/>
    <col min="13" max="13" width="12.625" style="918" customWidth="1"/>
    <col min="14" max="14" width="1.625" style="918" customWidth="1"/>
    <col min="15" max="15" width="12.625" style="918" customWidth="1"/>
    <col min="16" max="16" width="1.625" style="918" customWidth="1"/>
    <col min="17" max="17" width="12.625" style="918" customWidth="1"/>
    <col min="18" max="18" width="1.625" style="918" customWidth="1"/>
    <col min="19" max="19" width="12.625" style="918" customWidth="1"/>
    <col min="20" max="20" width="9" style="918" bestFit="1" customWidth="1"/>
    <col min="21" max="16384" width="9" style="918" customWidth="1"/>
  </cols>
  <sheetData>
    <row r="1" spans="1:19" ht="21" customHeight="1">
      <c r="A1" s="940" t="s">
        <v>59</v>
      </c>
      <c r="B1" s="940"/>
      <c r="C1" s="940"/>
      <c r="D1" s="940"/>
      <c r="E1" s="940"/>
      <c r="F1" s="940"/>
      <c r="G1" s="940"/>
      <c r="H1" s="940"/>
      <c r="I1" s="940"/>
      <c r="J1" s="940"/>
      <c r="K1" s="940"/>
      <c r="L1" s="940"/>
      <c r="M1" s="940"/>
      <c r="N1" s="940"/>
      <c r="O1" s="940"/>
      <c r="P1" s="940"/>
      <c r="Q1" s="940"/>
      <c r="R1" s="940"/>
      <c r="S1" s="940"/>
    </row>
    <row r="2" spans="1:19" ht="9.75" customHeight="1">
      <c r="A2" s="920"/>
      <c r="B2" s="920"/>
      <c r="C2" s="920"/>
      <c r="D2" s="920"/>
      <c r="E2" s="920"/>
      <c r="F2" s="920"/>
      <c r="G2" s="920"/>
      <c r="H2" s="920"/>
      <c r="I2" s="920"/>
      <c r="J2" s="920"/>
      <c r="K2" s="920"/>
      <c r="L2" s="920"/>
      <c r="M2" s="920"/>
      <c r="N2" s="920"/>
      <c r="O2" s="920"/>
      <c r="P2" s="920"/>
      <c r="Q2" s="920"/>
      <c r="R2" s="920"/>
      <c r="S2" s="920"/>
    </row>
    <row r="3" spans="1:19" ht="26.25" customHeight="1">
      <c r="A3" s="941"/>
      <c r="B3" s="946" t="s">
        <v>444</v>
      </c>
      <c r="C3" s="946"/>
      <c r="D3" s="946"/>
      <c r="E3" s="946"/>
      <c r="F3" s="946"/>
      <c r="G3" s="946"/>
      <c r="H3" s="946"/>
      <c r="I3" s="946"/>
      <c r="J3" s="946"/>
      <c r="K3" s="946"/>
      <c r="L3" s="946"/>
      <c r="M3" s="946"/>
      <c r="N3" s="946"/>
      <c r="O3" s="946"/>
      <c r="P3" s="946"/>
      <c r="Q3" s="946"/>
      <c r="R3" s="920"/>
      <c r="S3" s="920"/>
    </row>
    <row r="4" spans="1:19" ht="26.25" customHeight="1">
      <c r="A4" s="941"/>
      <c r="B4" s="920"/>
      <c r="C4" s="949"/>
      <c r="D4" s="949"/>
      <c r="E4" s="949"/>
      <c r="F4" s="949"/>
      <c r="G4" s="949"/>
      <c r="H4" s="949"/>
      <c r="I4" s="949"/>
      <c r="J4" s="949"/>
      <c r="K4" s="949"/>
      <c r="L4" s="949"/>
      <c r="M4" s="949"/>
      <c r="N4" s="949"/>
      <c r="O4" s="949"/>
      <c r="P4" s="949"/>
      <c r="Q4" s="949"/>
      <c r="R4" s="920"/>
      <c r="S4" s="920"/>
    </row>
    <row r="5" spans="1:19" ht="28.5" customHeight="1">
      <c r="B5" s="947" t="s">
        <v>262</v>
      </c>
      <c r="C5" s="947"/>
      <c r="D5" s="947"/>
      <c r="E5" s="947"/>
      <c r="F5" s="947"/>
      <c r="G5" s="947"/>
      <c r="H5" s="947"/>
      <c r="I5" s="950"/>
      <c r="J5" s="951" t="s">
        <v>446</v>
      </c>
      <c r="K5" s="951"/>
      <c r="L5" s="951"/>
      <c r="M5" s="953">
        <f>共通データ!O1</f>
        <v>0</v>
      </c>
      <c r="N5" s="953"/>
      <c r="O5" s="953"/>
      <c r="P5" s="953"/>
      <c r="Q5" s="953"/>
      <c r="R5" s="953"/>
      <c r="S5" s="953"/>
    </row>
    <row r="6" spans="1:19" ht="9.75" customHeight="1">
      <c r="B6" s="948"/>
      <c r="C6" s="948"/>
      <c r="D6" s="948"/>
      <c r="E6" s="948"/>
      <c r="F6" s="948"/>
      <c r="G6" s="948"/>
      <c r="H6" s="948"/>
      <c r="J6" s="952"/>
      <c r="K6" s="952"/>
      <c r="L6" s="952"/>
      <c r="M6" s="954"/>
      <c r="N6" s="954"/>
      <c r="O6" s="954"/>
      <c r="P6" s="954"/>
      <c r="Q6" s="954"/>
      <c r="R6" s="954"/>
      <c r="S6" s="954"/>
    </row>
    <row r="7" spans="1:19">
      <c r="A7" s="923" t="s">
        <v>450</v>
      </c>
      <c r="B7" s="923"/>
      <c r="C7" s="923"/>
    </row>
    <row r="8" spans="1:19" ht="26.25" customHeight="1">
      <c r="A8" s="942"/>
      <c r="C8" s="942"/>
      <c r="E8" s="942"/>
      <c r="G8" s="942"/>
      <c r="I8" s="942"/>
      <c r="K8" s="942"/>
      <c r="M8" s="942"/>
      <c r="O8" s="942"/>
      <c r="Q8" s="942"/>
      <c r="S8" s="942"/>
    </row>
    <row r="9" spans="1:19" ht="26.25" customHeight="1">
      <c r="A9" s="943"/>
      <c r="B9" s="938"/>
      <c r="C9" s="943"/>
      <c r="D9" s="938"/>
      <c r="E9" s="935"/>
      <c r="F9" s="938"/>
      <c r="G9" s="935"/>
      <c r="H9" s="938"/>
      <c r="I9" s="935"/>
      <c r="J9" s="938"/>
      <c r="K9" s="935"/>
      <c r="L9" s="938"/>
      <c r="M9" s="935"/>
      <c r="N9" s="938"/>
      <c r="O9" s="935"/>
      <c r="P9" s="938"/>
      <c r="Q9" s="935"/>
      <c r="R9" s="938"/>
      <c r="S9" s="935"/>
    </row>
    <row r="10" spans="1:19" ht="26.25" customHeight="1">
      <c r="A10" s="944"/>
      <c r="B10" s="938"/>
      <c r="C10" s="944"/>
      <c r="D10" s="938"/>
      <c r="E10" s="936"/>
      <c r="F10" s="938"/>
      <c r="G10" s="936"/>
      <c r="H10" s="938"/>
      <c r="I10" s="936"/>
      <c r="J10" s="938"/>
      <c r="K10" s="936"/>
      <c r="L10" s="938"/>
      <c r="M10" s="936"/>
      <c r="N10" s="938"/>
      <c r="O10" s="936"/>
      <c r="P10" s="938"/>
      <c r="Q10" s="936"/>
      <c r="R10" s="938"/>
      <c r="S10" s="936"/>
    </row>
    <row r="11" spans="1:19" ht="26.25" customHeight="1">
      <c r="A11" s="944"/>
      <c r="B11" s="938"/>
      <c r="C11" s="944"/>
      <c r="D11" s="938"/>
      <c r="E11" s="936"/>
      <c r="F11" s="938"/>
      <c r="G11" s="936"/>
      <c r="H11" s="938"/>
      <c r="I11" s="936"/>
      <c r="J11" s="938"/>
      <c r="K11" s="936"/>
      <c r="L11" s="938"/>
      <c r="M11" s="936"/>
      <c r="N11" s="938"/>
      <c r="O11" s="936"/>
      <c r="P11" s="938"/>
      <c r="Q11" s="936"/>
      <c r="R11" s="938"/>
      <c r="S11" s="936"/>
    </row>
    <row r="12" spans="1:19" ht="26.25" customHeight="1">
      <c r="A12" s="944"/>
      <c r="B12" s="938"/>
      <c r="C12" s="944"/>
      <c r="D12" s="938"/>
      <c r="E12" s="936"/>
      <c r="F12" s="938"/>
      <c r="G12" s="936"/>
      <c r="H12" s="938"/>
      <c r="I12" s="936"/>
      <c r="J12" s="938"/>
      <c r="K12" s="936"/>
      <c r="L12" s="938"/>
      <c r="M12" s="936"/>
      <c r="N12" s="938"/>
      <c r="O12" s="936"/>
      <c r="P12" s="938"/>
      <c r="Q12" s="936"/>
      <c r="R12" s="938"/>
      <c r="S12" s="936"/>
    </row>
    <row r="13" spans="1:19" ht="26.25" customHeight="1">
      <c r="A13" s="944"/>
      <c r="B13" s="938"/>
      <c r="C13" s="944"/>
      <c r="D13" s="938"/>
      <c r="E13" s="936"/>
      <c r="F13" s="938"/>
      <c r="G13" s="936"/>
      <c r="H13" s="938"/>
      <c r="I13" s="936"/>
      <c r="J13" s="938"/>
      <c r="K13" s="936"/>
      <c r="L13" s="938"/>
      <c r="M13" s="936"/>
      <c r="N13" s="938"/>
      <c r="O13" s="936"/>
      <c r="P13" s="938"/>
      <c r="Q13" s="936"/>
      <c r="R13" s="938"/>
      <c r="S13" s="936"/>
    </row>
    <row r="14" spans="1:19" ht="26.25" customHeight="1">
      <c r="A14" s="944"/>
      <c r="B14" s="938"/>
      <c r="C14" s="944"/>
      <c r="D14" s="938"/>
      <c r="E14" s="936"/>
      <c r="F14" s="938"/>
      <c r="G14" s="936"/>
      <c r="H14" s="938"/>
      <c r="I14" s="936"/>
      <c r="J14" s="938"/>
      <c r="K14" s="936"/>
      <c r="L14" s="938"/>
      <c r="M14" s="936"/>
      <c r="N14" s="938"/>
      <c r="O14" s="936"/>
      <c r="P14" s="938"/>
      <c r="Q14" s="936"/>
      <c r="R14" s="938"/>
      <c r="S14" s="936"/>
    </row>
    <row r="15" spans="1:19" ht="26.25" customHeight="1">
      <c r="A15" s="944"/>
      <c r="B15" s="938"/>
      <c r="C15" s="944"/>
      <c r="D15" s="938"/>
      <c r="E15" s="936"/>
      <c r="F15" s="938"/>
      <c r="G15" s="936"/>
      <c r="H15" s="938"/>
      <c r="I15" s="936"/>
      <c r="J15" s="938"/>
      <c r="K15" s="936"/>
      <c r="L15" s="938"/>
      <c r="M15" s="936"/>
      <c r="N15" s="938"/>
      <c r="O15" s="936"/>
      <c r="P15" s="938"/>
      <c r="Q15" s="936"/>
      <c r="R15" s="938"/>
      <c r="S15" s="936"/>
    </row>
    <row r="16" spans="1:19" ht="26.25" customHeight="1">
      <c r="A16" s="944"/>
      <c r="B16" s="938"/>
      <c r="C16" s="944"/>
      <c r="D16" s="938"/>
      <c r="E16" s="936"/>
      <c r="F16" s="938"/>
      <c r="G16" s="936"/>
      <c r="H16" s="938"/>
      <c r="I16" s="936"/>
      <c r="J16" s="938"/>
      <c r="K16" s="936"/>
      <c r="L16" s="938"/>
      <c r="M16" s="936"/>
      <c r="N16" s="938"/>
      <c r="O16" s="936"/>
      <c r="P16" s="938"/>
      <c r="Q16" s="936"/>
      <c r="R16" s="938"/>
      <c r="S16" s="936"/>
    </row>
    <row r="17" spans="1:19" ht="26.25" customHeight="1">
      <c r="A17" s="944"/>
      <c r="B17" s="938"/>
      <c r="C17" s="936"/>
      <c r="D17" s="938"/>
      <c r="E17" s="936"/>
      <c r="F17" s="938"/>
      <c r="G17" s="936"/>
      <c r="H17" s="938"/>
      <c r="I17" s="936"/>
      <c r="J17" s="938"/>
      <c r="K17" s="936"/>
      <c r="L17" s="938"/>
      <c r="M17" s="936"/>
      <c r="N17" s="938"/>
      <c r="O17" s="936"/>
      <c r="P17" s="938"/>
      <c r="Q17" s="936"/>
      <c r="R17" s="938"/>
      <c r="S17" s="936"/>
    </row>
    <row r="18" spans="1:19" ht="26.25" customHeight="1">
      <c r="A18" s="936"/>
      <c r="B18" s="938"/>
      <c r="C18" s="936"/>
      <c r="D18" s="938"/>
      <c r="E18" s="936"/>
      <c r="F18" s="938"/>
      <c r="G18" s="936"/>
      <c r="H18" s="938"/>
      <c r="I18" s="936"/>
      <c r="J18" s="938"/>
      <c r="K18" s="936"/>
      <c r="L18" s="938"/>
      <c r="M18" s="936"/>
      <c r="N18" s="938"/>
      <c r="O18" s="936"/>
      <c r="P18" s="938"/>
      <c r="Q18" s="936"/>
      <c r="R18" s="938"/>
      <c r="S18" s="936"/>
    </row>
    <row r="19" spans="1:19" ht="26.25" customHeight="1">
      <c r="A19" s="945"/>
      <c r="B19" s="938"/>
      <c r="C19" s="945"/>
      <c r="D19" s="938"/>
      <c r="E19" s="945"/>
      <c r="F19" s="938"/>
      <c r="G19" s="945"/>
      <c r="H19" s="938"/>
      <c r="I19" s="945"/>
      <c r="J19" s="938"/>
      <c r="K19" s="945"/>
      <c r="L19" s="938"/>
      <c r="M19" s="945"/>
      <c r="N19" s="938"/>
      <c r="O19" s="945"/>
      <c r="P19" s="938"/>
      <c r="Q19" s="945"/>
      <c r="R19" s="938"/>
      <c r="S19" s="945"/>
    </row>
    <row r="20" spans="1:19" ht="26.25" customHeight="1">
      <c r="A20" s="936"/>
      <c r="B20" s="938"/>
      <c r="C20" s="936"/>
      <c r="D20" s="938"/>
      <c r="E20" s="936"/>
      <c r="F20" s="938"/>
      <c r="G20" s="936"/>
      <c r="H20" s="938"/>
      <c r="I20" s="936"/>
      <c r="J20" s="938"/>
      <c r="K20" s="936"/>
      <c r="L20" s="938"/>
      <c r="M20" s="936"/>
      <c r="N20" s="938"/>
      <c r="O20" s="936"/>
      <c r="P20" s="938"/>
      <c r="Q20" s="936"/>
      <c r="R20" s="938"/>
      <c r="S20" s="936"/>
    </row>
    <row r="21" spans="1:19" ht="26.25" customHeight="1">
      <c r="A21" s="936"/>
      <c r="B21" s="938"/>
      <c r="C21" s="936"/>
      <c r="D21" s="938"/>
      <c r="E21" s="936"/>
      <c r="F21" s="938"/>
      <c r="G21" s="936"/>
      <c r="H21" s="938"/>
      <c r="I21" s="936"/>
      <c r="J21" s="938"/>
      <c r="K21" s="936"/>
      <c r="L21" s="938"/>
      <c r="M21" s="936"/>
      <c r="N21" s="938"/>
      <c r="O21" s="936"/>
      <c r="P21" s="938"/>
      <c r="Q21" s="936"/>
      <c r="R21" s="938"/>
      <c r="S21" s="936"/>
    </row>
    <row r="22" spans="1:19" ht="26.25" customHeight="1">
      <c r="A22" s="937"/>
      <c r="B22" s="938"/>
      <c r="C22" s="937"/>
      <c r="D22" s="938"/>
      <c r="E22" s="937"/>
      <c r="F22" s="938"/>
      <c r="G22" s="937"/>
      <c r="H22" s="938"/>
      <c r="I22" s="937"/>
      <c r="J22" s="938"/>
      <c r="K22" s="937"/>
      <c r="L22" s="938"/>
      <c r="M22" s="937"/>
      <c r="N22" s="938"/>
      <c r="O22" s="937"/>
      <c r="P22" s="938"/>
      <c r="Q22" s="937"/>
      <c r="R22" s="938"/>
      <c r="S22" s="937"/>
    </row>
  </sheetData>
  <mergeCells count="7">
    <mergeCell ref="A1:S1"/>
    <mergeCell ref="B3:Q3"/>
    <mergeCell ref="C4:Q4"/>
    <mergeCell ref="B5:H5"/>
    <mergeCell ref="J5:L5"/>
    <mergeCell ref="M5:S5"/>
    <mergeCell ref="A7:C7"/>
  </mergeCells>
  <phoneticPr fontId="3"/>
  <conditionalFormatting sqref="M5:M6">
    <cfRule type="cellIs" dxfId="3" priority="1" stopIfTrue="1" operator="equal">
      <formula>0</formula>
    </cfRule>
  </conditionalFormatting>
  <pageMargins left="0.42" right="0.37" top="0.75" bottom="0.75" header="0.3" footer="0.3"/>
  <pageSetup paperSize="9" fitToWidth="1" fitToHeight="1" orientation="landscape" usePrinterDefaults="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A1:L51"/>
  <sheetViews>
    <sheetView topLeftCell="A10" workbookViewId="0">
      <selection activeCell="O25" sqref="O25"/>
    </sheetView>
  </sheetViews>
  <sheetFormatPr defaultRowHeight="13.5"/>
  <cols>
    <col min="1" max="1" width="2.77734375" style="918" customWidth="1"/>
    <col min="2" max="2" width="8" style="918" customWidth="1"/>
    <col min="3" max="3" width="10.375" style="918" customWidth="1"/>
    <col min="4" max="4" width="8.125" style="918" customWidth="1"/>
    <col min="5" max="6" width="9" style="918" bestFit="1" customWidth="1"/>
    <col min="7" max="8" width="10.625" style="918" customWidth="1"/>
    <col min="9" max="9" width="5.625" style="918" customWidth="1"/>
    <col min="10" max="11" width="10.625" style="918" customWidth="1"/>
    <col min="12" max="12" width="2.77734375" style="918" customWidth="1"/>
    <col min="13" max="16384" width="9" style="918" bestFit="1" customWidth="1"/>
  </cols>
  <sheetData>
    <row r="1" spans="1:12" ht="15" customHeight="1">
      <c r="K1" s="918" t="s">
        <v>540</v>
      </c>
    </row>
    <row r="2" spans="1:12" ht="30" customHeight="1">
      <c r="B2" s="956" t="s">
        <v>455</v>
      </c>
      <c r="C2" s="956"/>
      <c r="D2" s="956"/>
      <c r="E2" s="956"/>
      <c r="F2" s="956"/>
      <c r="G2" s="956"/>
      <c r="H2" s="956"/>
      <c r="I2" s="956"/>
      <c r="J2" s="956"/>
      <c r="K2" s="956"/>
      <c r="L2" s="1056"/>
    </row>
    <row r="3" spans="1:12" ht="10" customHeight="1"/>
    <row r="4" spans="1:12" ht="15" customHeight="1">
      <c r="I4" s="1027" t="s">
        <v>69</v>
      </c>
      <c r="J4" s="1027"/>
      <c r="K4" s="1027"/>
      <c r="L4" s="957"/>
    </row>
    <row r="5" spans="1:12" ht="15" customHeight="1">
      <c r="I5" s="1027"/>
      <c r="J5" s="1027"/>
      <c r="K5" s="1027"/>
      <c r="L5" s="1027"/>
    </row>
    <row r="6" spans="1:12" ht="15" customHeight="1">
      <c r="B6" s="957" t="s">
        <v>452</v>
      </c>
      <c r="C6" s="976"/>
      <c r="D6" s="976"/>
      <c r="E6" s="976"/>
      <c r="F6" s="976"/>
      <c r="G6" s="976"/>
      <c r="H6" s="976"/>
      <c r="I6" s="976"/>
      <c r="J6" s="976"/>
      <c r="K6" s="976"/>
      <c r="L6" s="976"/>
    </row>
    <row r="7" spans="1:12" ht="15" customHeight="1">
      <c r="B7" s="957" t="s">
        <v>453</v>
      </c>
      <c r="C7" s="976"/>
      <c r="D7" s="976"/>
      <c r="E7" s="976"/>
      <c r="F7" s="976"/>
      <c r="G7" s="976"/>
      <c r="H7" s="976"/>
      <c r="I7" s="976"/>
      <c r="J7" s="976"/>
      <c r="K7" s="976"/>
      <c r="L7" s="976"/>
    </row>
    <row r="8" spans="1:12" ht="15" customHeight="1">
      <c r="B8" s="957" t="s">
        <v>433</v>
      </c>
      <c r="C8" s="976"/>
      <c r="D8" s="976"/>
      <c r="E8" s="976"/>
      <c r="F8" s="976"/>
      <c r="G8" s="976"/>
      <c r="H8" s="976"/>
      <c r="I8" s="976"/>
      <c r="J8" s="976"/>
      <c r="K8" s="976"/>
      <c r="L8" s="976"/>
    </row>
    <row r="9" spans="1:12" ht="15" customHeight="1">
      <c r="B9" s="957" t="s">
        <v>190</v>
      </c>
      <c r="C9" s="976"/>
      <c r="D9" s="976"/>
      <c r="E9" s="976"/>
      <c r="F9" s="976"/>
      <c r="G9" s="976"/>
      <c r="H9" s="976"/>
      <c r="I9" s="976"/>
      <c r="J9" s="976"/>
      <c r="K9" s="976"/>
      <c r="L9" s="976"/>
    </row>
    <row r="10" spans="1:12" ht="15" customHeight="1">
      <c r="A10" s="955"/>
    </row>
    <row r="11" spans="1:12" ht="30" customHeight="1">
      <c r="B11" s="958" t="s">
        <v>314</v>
      </c>
      <c r="C11" s="977"/>
      <c r="D11" s="994"/>
      <c r="E11" s="994"/>
      <c r="F11" s="1009"/>
      <c r="G11" s="958" t="s">
        <v>281</v>
      </c>
      <c r="H11" s="1019"/>
      <c r="I11" s="1028"/>
      <c r="J11" s="1036"/>
      <c r="K11" s="1044"/>
    </row>
    <row r="12" spans="1:12" ht="15.75">
      <c r="A12" s="955"/>
      <c r="B12" s="411"/>
      <c r="C12" s="411"/>
      <c r="D12" s="411"/>
    </row>
    <row r="13" spans="1:12" ht="14.25">
      <c r="B13" s="959" t="s">
        <v>456</v>
      </c>
      <c r="C13" s="959"/>
      <c r="D13" s="959"/>
      <c r="E13" s="959"/>
      <c r="F13" s="959"/>
      <c r="G13" s="959"/>
    </row>
    <row r="14" spans="1:12" ht="15.75">
      <c r="B14" s="955"/>
    </row>
    <row r="15" spans="1:12" ht="14.25">
      <c r="A15" s="680"/>
      <c r="B15" s="960" t="s">
        <v>393</v>
      </c>
      <c r="C15" s="960"/>
      <c r="D15" s="960"/>
      <c r="E15" s="960"/>
      <c r="F15" s="960"/>
      <c r="G15" s="960"/>
      <c r="H15" s="960"/>
      <c r="I15" s="960"/>
      <c r="J15" s="960"/>
      <c r="K15" s="960"/>
      <c r="L15" s="680"/>
    </row>
    <row r="16" spans="1:12">
      <c r="K16" s="1045"/>
    </row>
    <row r="17" spans="2:11">
      <c r="B17" s="961" t="s">
        <v>457</v>
      </c>
      <c r="C17" s="978"/>
      <c r="D17" s="978"/>
      <c r="E17" s="978"/>
      <c r="F17" s="978"/>
      <c r="G17" s="978"/>
      <c r="H17" s="978"/>
      <c r="I17" s="978"/>
      <c r="J17" s="978"/>
      <c r="K17" s="1046"/>
    </row>
    <row r="18" spans="2:11">
      <c r="B18" s="962"/>
      <c r="C18" s="979"/>
      <c r="D18" s="979"/>
      <c r="E18" s="979"/>
      <c r="F18" s="979"/>
      <c r="G18" s="979"/>
      <c r="H18" s="979"/>
      <c r="I18" s="979"/>
      <c r="J18" s="979"/>
      <c r="K18" s="1047"/>
    </row>
    <row r="19" spans="2:11" ht="18" customHeight="1">
      <c r="B19" s="962"/>
      <c r="C19" s="979"/>
      <c r="D19" s="979"/>
      <c r="E19" s="979"/>
      <c r="F19" s="979"/>
      <c r="G19" s="979"/>
      <c r="H19" s="979"/>
      <c r="I19" s="979"/>
      <c r="J19" s="979"/>
      <c r="K19" s="1047"/>
    </row>
    <row r="20" spans="2:11" ht="18" customHeight="1">
      <c r="B20" s="962"/>
      <c r="C20" s="979"/>
      <c r="D20" s="979"/>
      <c r="E20" s="979"/>
      <c r="F20" s="979"/>
      <c r="G20" s="979"/>
      <c r="H20" s="979"/>
      <c r="I20" s="979"/>
      <c r="J20" s="979"/>
      <c r="K20" s="1047"/>
    </row>
    <row r="21" spans="2:11" ht="18" customHeight="1">
      <c r="B21" s="963"/>
      <c r="C21" s="980"/>
      <c r="D21" s="980"/>
      <c r="E21" s="980"/>
      <c r="F21" s="980"/>
      <c r="G21" s="980"/>
      <c r="H21" s="980"/>
      <c r="I21" s="980"/>
      <c r="J21" s="980"/>
      <c r="K21" s="1048"/>
    </row>
    <row r="23" spans="2:11" ht="14.25">
      <c r="B23" s="959" t="s">
        <v>458</v>
      </c>
      <c r="C23" s="959"/>
      <c r="D23" s="959"/>
      <c r="E23" s="959"/>
      <c r="F23" s="959"/>
      <c r="G23" s="959"/>
    </row>
    <row r="24" spans="2:11" ht="14.25"/>
    <row r="25" spans="2:11">
      <c r="B25" s="964" t="s">
        <v>460</v>
      </c>
      <c r="C25" s="981" t="s">
        <v>461</v>
      </c>
      <c r="D25" s="981" t="s">
        <v>462</v>
      </c>
      <c r="E25" s="1001" t="s">
        <v>463</v>
      </c>
      <c r="F25" s="1010"/>
      <c r="G25" s="1010"/>
      <c r="H25" s="1010"/>
      <c r="I25" s="1029" t="s">
        <v>106</v>
      </c>
      <c r="J25" s="1037"/>
      <c r="K25" s="1049"/>
    </row>
    <row r="26" spans="2:11" ht="14.25">
      <c r="B26" s="965"/>
      <c r="C26" s="982"/>
      <c r="D26" s="982"/>
      <c r="E26" s="1002" t="s">
        <v>60</v>
      </c>
      <c r="F26" s="1011"/>
      <c r="G26" s="1011"/>
      <c r="H26" s="1011"/>
      <c r="I26" s="1030"/>
      <c r="J26" s="1038"/>
      <c r="K26" s="1050"/>
    </row>
    <row r="27" spans="2:11" ht="14.5" customHeight="1">
      <c r="B27" s="966" t="s">
        <v>533</v>
      </c>
      <c r="C27" s="983" t="s">
        <v>464</v>
      </c>
      <c r="D27" s="995" t="s">
        <v>536</v>
      </c>
      <c r="E27" s="1003" t="s">
        <v>122</v>
      </c>
      <c r="F27" s="1012"/>
      <c r="G27" s="1012"/>
      <c r="H27" s="1020"/>
      <c r="I27" s="1031"/>
      <c r="J27" s="1039"/>
      <c r="K27" s="1051"/>
    </row>
    <row r="28" spans="2:11" ht="14.5" customHeight="1">
      <c r="B28" s="967"/>
      <c r="C28" s="984" t="s">
        <v>43</v>
      </c>
      <c r="D28" s="996" t="s">
        <v>537</v>
      </c>
      <c r="E28" s="996" t="s">
        <v>465</v>
      </c>
      <c r="F28" s="1013"/>
      <c r="G28" s="1013"/>
      <c r="H28" s="1021"/>
      <c r="I28" s="1032"/>
      <c r="J28" s="1040"/>
      <c r="K28" s="1052"/>
    </row>
    <row r="29" spans="2:11" ht="14.5" customHeight="1">
      <c r="B29" s="968"/>
      <c r="C29" s="985" t="s">
        <v>162</v>
      </c>
      <c r="D29" s="991"/>
      <c r="E29" s="1004"/>
      <c r="F29" s="1014"/>
      <c r="G29" s="1014"/>
      <c r="H29" s="1022"/>
      <c r="I29" s="1032"/>
      <c r="J29" s="1040"/>
      <c r="K29" s="1052"/>
    </row>
    <row r="30" spans="2:11" ht="14.5" customHeight="1">
      <c r="B30" s="969" t="s">
        <v>534</v>
      </c>
      <c r="C30" s="986" t="s">
        <v>360</v>
      </c>
      <c r="D30" s="997" t="s">
        <v>539</v>
      </c>
      <c r="E30" s="1005" t="s">
        <v>535</v>
      </c>
      <c r="F30" s="1015"/>
      <c r="G30" s="1015"/>
      <c r="H30" s="1023"/>
      <c r="I30" s="1033"/>
      <c r="J30" s="1041"/>
      <c r="K30" s="1053"/>
    </row>
    <row r="31" spans="2:11" ht="14.5" customHeight="1">
      <c r="B31" s="970"/>
      <c r="C31" s="987" t="s">
        <v>162</v>
      </c>
      <c r="D31" s="987"/>
      <c r="E31" s="1006"/>
      <c r="F31" s="1016"/>
      <c r="G31" s="1016"/>
      <c r="H31" s="1024"/>
      <c r="I31" s="1033"/>
      <c r="J31" s="1041"/>
      <c r="K31" s="1053"/>
    </row>
    <row r="32" spans="2:11" ht="14.5" customHeight="1">
      <c r="B32" s="971"/>
      <c r="C32" s="985" t="s">
        <v>162</v>
      </c>
      <c r="D32" s="985"/>
      <c r="E32" s="1007"/>
      <c r="F32" s="1017"/>
      <c r="G32" s="1017"/>
      <c r="H32" s="1025"/>
      <c r="I32" s="1033"/>
      <c r="J32" s="1041"/>
      <c r="K32" s="1053"/>
    </row>
    <row r="33" spans="2:11" ht="14.5" customHeight="1">
      <c r="B33" s="972"/>
      <c r="C33" s="988" t="s">
        <v>162</v>
      </c>
      <c r="D33" s="988"/>
      <c r="E33" s="1008"/>
      <c r="F33" s="1018"/>
      <c r="G33" s="1018"/>
      <c r="H33" s="1026"/>
      <c r="I33" s="1033"/>
      <c r="J33" s="1041"/>
      <c r="K33" s="1053"/>
    </row>
    <row r="34" spans="2:11" ht="14.5" customHeight="1">
      <c r="B34" s="973"/>
      <c r="C34" s="987" t="s">
        <v>162</v>
      </c>
      <c r="D34" s="987"/>
      <c r="E34" s="1006"/>
      <c r="F34" s="1016"/>
      <c r="G34" s="1016"/>
      <c r="H34" s="1024"/>
      <c r="I34" s="1033"/>
      <c r="J34" s="1041"/>
      <c r="K34" s="1053"/>
    </row>
    <row r="35" spans="2:11" ht="14.5" customHeight="1">
      <c r="B35" s="974"/>
      <c r="C35" s="985" t="s">
        <v>162</v>
      </c>
      <c r="D35" s="985"/>
      <c r="E35" s="1007"/>
      <c r="F35" s="1017"/>
      <c r="G35" s="1017"/>
      <c r="H35" s="1025"/>
      <c r="I35" s="1033"/>
      <c r="J35" s="1041"/>
      <c r="K35" s="1053"/>
    </row>
    <row r="36" spans="2:11" ht="14.5" customHeight="1">
      <c r="B36" s="972"/>
      <c r="C36" s="988" t="s">
        <v>162</v>
      </c>
      <c r="D36" s="988"/>
      <c r="E36" s="1008"/>
      <c r="F36" s="1018"/>
      <c r="G36" s="1018"/>
      <c r="H36" s="1026"/>
      <c r="I36" s="1033"/>
      <c r="J36" s="1041"/>
      <c r="K36" s="1053"/>
    </row>
    <row r="37" spans="2:11" ht="14.5" customHeight="1">
      <c r="B37" s="973"/>
      <c r="C37" s="987" t="s">
        <v>162</v>
      </c>
      <c r="D37" s="987"/>
      <c r="E37" s="1006"/>
      <c r="F37" s="1016"/>
      <c r="G37" s="1016"/>
      <c r="H37" s="1024"/>
      <c r="I37" s="1033"/>
      <c r="J37" s="1041"/>
      <c r="K37" s="1053"/>
    </row>
    <row r="38" spans="2:11" ht="14.5" customHeight="1">
      <c r="B38" s="974"/>
      <c r="C38" s="985" t="s">
        <v>162</v>
      </c>
      <c r="D38" s="985"/>
      <c r="E38" s="1007"/>
      <c r="F38" s="1017"/>
      <c r="G38" s="1017"/>
      <c r="H38" s="1025"/>
      <c r="I38" s="1033"/>
      <c r="J38" s="1041"/>
      <c r="K38" s="1053"/>
    </row>
    <row r="39" spans="2:11" ht="14.5" customHeight="1">
      <c r="B39" s="972"/>
      <c r="C39" s="988" t="s">
        <v>162</v>
      </c>
      <c r="D39" s="988"/>
      <c r="E39" s="1008"/>
      <c r="F39" s="1018"/>
      <c r="G39" s="1018"/>
      <c r="H39" s="1026"/>
      <c r="I39" s="1033"/>
      <c r="J39" s="1041"/>
      <c r="K39" s="1053"/>
    </row>
    <row r="40" spans="2:11" ht="14.5" customHeight="1">
      <c r="B40" s="973"/>
      <c r="C40" s="987" t="s">
        <v>162</v>
      </c>
      <c r="D40" s="987"/>
      <c r="E40" s="1006"/>
      <c r="F40" s="1016"/>
      <c r="G40" s="1016"/>
      <c r="H40" s="1024"/>
      <c r="I40" s="1033"/>
      <c r="J40" s="1041"/>
      <c r="K40" s="1053"/>
    </row>
    <row r="41" spans="2:11" ht="14.5" customHeight="1">
      <c r="B41" s="974"/>
      <c r="C41" s="985" t="s">
        <v>162</v>
      </c>
      <c r="D41" s="985"/>
      <c r="E41" s="1007"/>
      <c r="F41" s="1017"/>
      <c r="G41" s="1017"/>
      <c r="H41" s="1025"/>
      <c r="I41" s="1033"/>
      <c r="J41" s="1041"/>
      <c r="K41" s="1053"/>
    </row>
    <row r="42" spans="2:11" ht="14.5" customHeight="1">
      <c r="B42" s="972"/>
      <c r="C42" s="988" t="s">
        <v>162</v>
      </c>
      <c r="D42" s="988"/>
      <c r="E42" s="1008"/>
      <c r="F42" s="1018"/>
      <c r="G42" s="1018"/>
      <c r="H42" s="1026"/>
      <c r="I42" s="1033"/>
      <c r="J42" s="1041"/>
      <c r="K42" s="1053"/>
    </row>
    <row r="43" spans="2:11" ht="14.5" customHeight="1">
      <c r="B43" s="973"/>
      <c r="C43" s="987" t="s">
        <v>162</v>
      </c>
      <c r="D43" s="987"/>
      <c r="E43" s="1006"/>
      <c r="F43" s="1016"/>
      <c r="G43" s="1016"/>
      <c r="H43" s="1024"/>
      <c r="I43" s="1033"/>
      <c r="J43" s="1041"/>
      <c r="K43" s="1053"/>
    </row>
    <row r="44" spans="2:11" ht="14.5" customHeight="1">
      <c r="B44" s="974"/>
      <c r="C44" s="985" t="s">
        <v>162</v>
      </c>
      <c r="D44" s="998"/>
      <c r="E44" s="1007"/>
      <c r="F44" s="1017"/>
      <c r="G44" s="1017"/>
      <c r="H44" s="1025"/>
      <c r="I44" s="1033"/>
      <c r="J44" s="1041"/>
      <c r="K44" s="1053"/>
    </row>
    <row r="45" spans="2:11" ht="14.5" customHeight="1">
      <c r="B45" s="972"/>
      <c r="C45" s="989" t="s">
        <v>162</v>
      </c>
      <c r="D45" s="988"/>
      <c r="E45" s="1008"/>
      <c r="F45" s="1018"/>
      <c r="G45" s="1018"/>
      <c r="H45" s="1026"/>
      <c r="I45" s="1033"/>
      <c r="J45" s="1041"/>
      <c r="K45" s="1053"/>
    </row>
    <row r="46" spans="2:11" ht="14.5" customHeight="1">
      <c r="B46" s="973"/>
      <c r="C46" s="990" t="s">
        <v>162</v>
      </c>
      <c r="D46" s="987"/>
      <c r="E46" s="1006"/>
      <c r="F46" s="1016"/>
      <c r="G46" s="1016"/>
      <c r="H46" s="1024"/>
      <c r="I46" s="1033"/>
      <c r="J46" s="1041"/>
      <c r="K46" s="1053"/>
    </row>
    <row r="47" spans="2:11" ht="14.5" customHeight="1">
      <c r="B47" s="974"/>
      <c r="C47" s="991" t="s">
        <v>162</v>
      </c>
      <c r="D47" s="985"/>
      <c r="E47" s="1007"/>
      <c r="F47" s="1017"/>
      <c r="G47" s="1017"/>
      <c r="H47" s="1025"/>
      <c r="I47" s="1033"/>
      <c r="J47" s="1041"/>
      <c r="K47" s="1053"/>
    </row>
    <row r="48" spans="2:11" ht="14.5" customHeight="1">
      <c r="B48" s="972"/>
      <c r="C48" s="989" t="s">
        <v>162</v>
      </c>
      <c r="D48" s="988"/>
      <c r="E48" s="1008"/>
      <c r="F48" s="1018"/>
      <c r="G48" s="1018"/>
      <c r="H48" s="1026"/>
      <c r="I48" s="1034"/>
      <c r="J48" s="1042"/>
      <c r="K48" s="1054"/>
    </row>
    <row r="49" spans="2:11" ht="14.5" customHeight="1">
      <c r="B49" s="973"/>
      <c r="C49" s="990" t="s">
        <v>162</v>
      </c>
      <c r="D49" s="987"/>
      <c r="E49" s="1006"/>
      <c r="F49" s="1016"/>
      <c r="G49" s="1016"/>
      <c r="H49" s="1024"/>
      <c r="I49" s="1034"/>
      <c r="J49" s="1042"/>
      <c r="K49" s="1054"/>
    </row>
    <row r="50" spans="2:11" ht="14.5" customHeight="1">
      <c r="B50" s="975"/>
      <c r="C50" s="992" t="s">
        <v>162</v>
      </c>
      <c r="D50" s="999"/>
      <c r="E50" s="1007"/>
      <c r="F50" s="1017"/>
      <c r="G50" s="1017"/>
      <c r="H50" s="1025"/>
      <c r="I50" s="1035"/>
      <c r="J50" s="1043"/>
      <c r="K50" s="1055"/>
    </row>
    <row r="51" spans="2:11" ht="15.75">
      <c r="B51" s="955"/>
      <c r="C51" s="993" t="s">
        <v>467</v>
      </c>
      <c r="D51" s="1000"/>
      <c r="E51" s="993"/>
      <c r="F51" s="993"/>
      <c r="G51" s="993"/>
      <c r="H51" s="993"/>
      <c r="I51" s="993"/>
    </row>
  </sheetData>
  <mergeCells count="56">
    <mergeCell ref="B2:K2"/>
    <mergeCell ref="I4:K4"/>
    <mergeCell ref="C11:F11"/>
    <mergeCell ref="G11:H11"/>
    <mergeCell ref="I11:K11"/>
    <mergeCell ref="B13:F13"/>
    <mergeCell ref="B15:K15"/>
    <mergeCell ref="B23:F23"/>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E42:H42"/>
    <mergeCell ref="E43:H43"/>
    <mergeCell ref="E44:H44"/>
    <mergeCell ref="E45:H45"/>
    <mergeCell ref="E46:H46"/>
    <mergeCell ref="E47:H47"/>
    <mergeCell ref="E48:H48"/>
    <mergeCell ref="E49:H49"/>
    <mergeCell ref="E50:H50"/>
    <mergeCell ref="C51:I51"/>
    <mergeCell ref="B17:K21"/>
    <mergeCell ref="B25:B26"/>
    <mergeCell ref="C25:C26"/>
    <mergeCell ref="D25:D26"/>
    <mergeCell ref="I25:K26"/>
    <mergeCell ref="B27:B29"/>
    <mergeCell ref="I27:K29"/>
    <mergeCell ref="B30:B32"/>
    <mergeCell ref="I30:K32"/>
    <mergeCell ref="B33:B35"/>
    <mergeCell ref="I33:K35"/>
    <mergeCell ref="B36:B38"/>
    <mergeCell ref="I36:K38"/>
    <mergeCell ref="B39:B41"/>
    <mergeCell ref="I39:K41"/>
    <mergeCell ref="B42:B44"/>
    <mergeCell ref="I42:K44"/>
    <mergeCell ref="B45:B47"/>
    <mergeCell ref="I45:K47"/>
    <mergeCell ref="B48:B50"/>
    <mergeCell ref="I48:K50"/>
  </mergeCells>
  <phoneticPr fontId="14" type="Hiragana"/>
  <conditionalFormatting sqref="C11">
    <cfRule type="cellIs" dxfId="2" priority="1" operator="between">
      <formula>0</formula>
      <formula>0</formula>
    </cfRule>
  </conditionalFormatting>
  <pageMargins left="0.7" right="0.7" top="0.75" bottom="0.75" header="0.3" footer="0.3"/>
  <pageSetup paperSize="9" scale="91" fitToWidth="1" fitToHeight="1" orientation="portrait" usePrinterDefaults="1"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sheetPr>
    <pageSetUpPr fitToPage="1"/>
  </sheetPr>
  <dimension ref="A1:L51"/>
  <sheetViews>
    <sheetView topLeftCell="A8" workbookViewId="0">
      <selection activeCell="O21" sqref="O21"/>
    </sheetView>
  </sheetViews>
  <sheetFormatPr defaultRowHeight="13.5"/>
  <cols>
    <col min="1" max="1" width="2.77734375" style="918" customWidth="1"/>
    <col min="2" max="2" width="8" style="918" customWidth="1"/>
    <col min="3" max="3" width="10.375" style="918" customWidth="1"/>
    <col min="4" max="4" width="8.125" style="918" customWidth="1"/>
    <col min="5" max="6" width="9" style="918" bestFit="1" customWidth="1"/>
    <col min="7" max="8" width="10.625" style="918" customWidth="1"/>
    <col min="9" max="9" width="5.625" style="918" customWidth="1"/>
    <col min="10" max="11" width="10.625" style="918" customWidth="1"/>
    <col min="12" max="12" width="2.77734375" style="918" customWidth="1"/>
    <col min="13" max="16384" width="9" style="918" bestFit="1" customWidth="1"/>
  </cols>
  <sheetData>
    <row r="1" spans="1:12" ht="15" customHeight="1">
      <c r="K1" s="918" t="s">
        <v>540</v>
      </c>
    </row>
    <row r="2" spans="1:12" ht="30" customHeight="1">
      <c r="B2" s="956" t="s">
        <v>455</v>
      </c>
      <c r="C2" s="956"/>
      <c r="D2" s="956"/>
      <c r="E2" s="956"/>
      <c r="F2" s="956"/>
      <c r="G2" s="956"/>
      <c r="H2" s="956"/>
      <c r="I2" s="956"/>
      <c r="J2" s="956"/>
      <c r="K2" s="956"/>
      <c r="L2" s="1056"/>
    </row>
    <row r="3" spans="1:12" ht="10" customHeight="1"/>
    <row r="4" spans="1:12" ht="15" customHeight="1">
      <c r="I4" s="1027" t="s">
        <v>69</v>
      </c>
      <c r="J4" s="1027"/>
      <c r="K4" s="1027"/>
      <c r="L4" s="957"/>
    </row>
    <row r="5" spans="1:12" ht="15" customHeight="1">
      <c r="I5" s="1027"/>
      <c r="J5" s="1027"/>
      <c r="K5" s="1027"/>
      <c r="L5" s="1027"/>
    </row>
    <row r="6" spans="1:12" ht="15" customHeight="1">
      <c r="B6" s="957" t="s">
        <v>452</v>
      </c>
      <c r="C6" s="976"/>
      <c r="D6" s="976"/>
      <c r="E6" s="976"/>
      <c r="F6" s="976"/>
      <c r="G6" s="976"/>
      <c r="H6" s="976"/>
      <c r="I6" s="976"/>
      <c r="J6" s="976"/>
      <c r="K6" s="976"/>
      <c r="L6" s="976"/>
    </row>
    <row r="7" spans="1:12" ht="15" customHeight="1">
      <c r="B7" s="957" t="s">
        <v>453</v>
      </c>
      <c r="C7" s="976"/>
      <c r="D7" s="976"/>
      <c r="E7" s="976"/>
      <c r="F7" s="976"/>
      <c r="G7" s="976"/>
      <c r="H7" s="976"/>
      <c r="I7" s="976"/>
      <c r="J7" s="976"/>
      <c r="K7" s="976"/>
      <c r="L7" s="976"/>
    </row>
    <row r="8" spans="1:12" ht="15" customHeight="1">
      <c r="B8" s="957" t="s">
        <v>433</v>
      </c>
      <c r="C8" s="976"/>
      <c r="D8" s="976"/>
      <c r="E8" s="976"/>
      <c r="F8" s="976"/>
      <c r="G8" s="976"/>
      <c r="H8" s="976"/>
      <c r="I8" s="976"/>
      <c r="J8" s="976"/>
      <c r="K8" s="976"/>
      <c r="L8" s="976"/>
    </row>
    <row r="9" spans="1:12" ht="15" customHeight="1">
      <c r="B9" s="957" t="s">
        <v>190</v>
      </c>
      <c r="C9" s="976"/>
      <c r="D9" s="976"/>
      <c r="E9" s="976"/>
      <c r="F9" s="976"/>
      <c r="G9" s="976"/>
      <c r="H9" s="976"/>
      <c r="I9" s="976"/>
      <c r="J9" s="976"/>
      <c r="K9" s="976"/>
      <c r="L9" s="976"/>
    </row>
    <row r="10" spans="1:12" ht="15" customHeight="1">
      <c r="A10" s="955"/>
    </row>
    <row r="11" spans="1:12" ht="30" customHeight="1">
      <c r="B11" s="958" t="s">
        <v>314</v>
      </c>
      <c r="C11" s="977"/>
      <c r="D11" s="994"/>
      <c r="E11" s="994"/>
      <c r="F11" s="1009"/>
      <c r="G11" s="958" t="s">
        <v>281</v>
      </c>
      <c r="H11" s="1019"/>
      <c r="I11" s="1028"/>
      <c r="J11" s="1036"/>
      <c r="K11" s="1044"/>
    </row>
    <row r="12" spans="1:12" ht="15.75">
      <c r="A12" s="955"/>
      <c r="B12" s="411"/>
      <c r="C12" s="411"/>
      <c r="D12" s="411"/>
    </row>
    <row r="13" spans="1:12" ht="14.25">
      <c r="B13" s="959" t="s">
        <v>456</v>
      </c>
      <c r="C13" s="959"/>
      <c r="D13" s="959"/>
      <c r="E13" s="959"/>
      <c r="F13" s="959"/>
      <c r="G13" s="959"/>
    </row>
    <row r="14" spans="1:12" ht="15.75">
      <c r="B14" s="955"/>
    </row>
    <row r="15" spans="1:12" ht="14.25">
      <c r="A15" s="680"/>
      <c r="B15" s="960" t="s">
        <v>393</v>
      </c>
      <c r="C15" s="960"/>
      <c r="D15" s="960"/>
      <c r="E15" s="960"/>
      <c r="F15" s="960"/>
      <c r="G15" s="960"/>
      <c r="H15" s="960"/>
      <c r="I15" s="960"/>
      <c r="J15" s="960"/>
      <c r="K15" s="960"/>
      <c r="L15" s="680"/>
    </row>
    <row r="16" spans="1:12">
      <c r="K16" s="1045"/>
    </row>
    <row r="17" spans="2:11">
      <c r="B17" s="1057"/>
      <c r="C17" s="978"/>
      <c r="D17" s="978"/>
      <c r="E17" s="978"/>
      <c r="F17" s="978"/>
      <c r="G17" s="978"/>
      <c r="H17" s="978"/>
      <c r="I17" s="978"/>
      <c r="J17" s="978"/>
      <c r="K17" s="1046"/>
    </row>
    <row r="18" spans="2:11">
      <c r="B18" s="962"/>
      <c r="C18" s="979"/>
      <c r="D18" s="979"/>
      <c r="E18" s="979"/>
      <c r="F18" s="979"/>
      <c r="G18" s="979"/>
      <c r="H18" s="979"/>
      <c r="I18" s="979"/>
      <c r="J18" s="979"/>
      <c r="K18" s="1047"/>
    </row>
    <row r="19" spans="2:11" ht="18" customHeight="1">
      <c r="B19" s="962"/>
      <c r="C19" s="979"/>
      <c r="D19" s="979"/>
      <c r="E19" s="979"/>
      <c r="F19" s="979"/>
      <c r="G19" s="979"/>
      <c r="H19" s="979"/>
      <c r="I19" s="979"/>
      <c r="J19" s="979"/>
      <c r="K19" s="1047"/>
    </row>
    <row r="20" spans="2:11" ht="18" customHeight="1">
      <c r="B20" s="962"/>
      <c r="C20" s="979"/>
      <c r="D20" s="979"/>
      <c r="E20" s="979"/>
      <c r="F20" s="979"/>
      <c r="G20" s="979"/>
      <c r="H20" s="979"/>
      <c r="I20" s="979"/>
      <c r="J20" s="979"/>
      <c r="K20" s="1047"/>
    </row>
    <row r="21" spans="2:11" ht="18" customHeight="1">
      <c r="B21" s="963"/>
      <c r="C21" s="980"/>
      <c r="D21" s="980"/>
      <c r="E21" s="980"/>
      <c r="F21" s="980"/>
      <c r="G21" s="980"/>
      <c r="H21" s="980"/>
      <c r="I21" s="980"/>
      <c r="J21" s="980"/>
      <c r="K21" s="1048"/>
    </row>
    <row r="23" spans="2:11" ht="14.25">
      <c r="B23" s="959" t="s">
        <v>458</v>
      </c>
      <c r="C23" s="959"/>
      <c r="D23" s="959"/>
      <c r="E23" s="959"/>
      <c r="F23" s="959"/>
      <c r="G23" s="959"/>
    </row>
    <row r="24" spans="2:11" ht="14.25"/>
    <row r="25" spans="2:11">
      <c r="B25" s="964" t="s">
        <v>460</v>
      </c>
      <c r="C25" s="981" t="s">
        <v>461</v>
      </c>
      <c r="D25" s="981" t="s">
        <v>462</v>
      </c>
      <c r="E25" s="1001" t="s">
        <v>463</v>
      </c>
      <c r="F25" s="1010"/>
      <c r="G25" s="1010"/>
      <c r="H25" s="1010"/>
      <c r="I25" s="1029" t="s">
        <v>106</v>
      </c>
      <c r="J25" s="1037"/>
      <c r="K25" s="1049"/>
    </row>
    <row r="26" spans="2:11" ht="14.25">
      <c r="B26" s="965"/>
      <c r="C26" s="982"/>
      <c r="D26" s="982"/>
      <c r="E26" s="1002" t="s">
        <v>60</v>
      </c>
      <c r="F26" s="1011"/>
      <c r="G26" s="1011"/>
      <c r="H26" s="1011"/>
      <c r="I26" s="1030"/>
      <c r="J26" s="1038"/>
      <c r="K26" s="1050"/>
    </row>
    <row r="27" spans="2:11" ht="14.5" customHeight="1">
      <c r="B27" s="966"/>
      <c r="C27" s="988" t="s">
        <v>162</v>
      </c>
      <c r="D27" s="995"/>
      <c r="E27" s="1058"/>
      <c r="F27" s="1059"/>
      <c r="G27" s="1059"/>
      <c r="H27" s="1060"/>
      <c r="I27" s="1031"/>
      <c r="J27" s="1039"/>
      <c r="K27" s="1051"/>
    </row>
    <row r="28" spans="2:11" ht="14.5" customHeight="1">
      <c r="B28" s="967"/>
      <c r="C28" s="987" t="s">
        <v>162</v>
      </c>
      <c r="D28" s="990"/>
      <c r="E28" s="1006"/>
      <c r="F28" s="1016"/>
      <c r="G28" s="1016"/>
      <c r="H28" s="1024"/>
      <c r="I28" s="1032"/>
      <c r="J28" s="1040"/>
      <c r="K28" s="1052"/>
    </row>
    <row r="29" spans="2:11" ht="14.5" customHeight="1">
      <c r="B29" s="968"/>
      <c r="C29" s="985" t="s">
        <v>162</v>
      </c>
      <c r="D29" s="991"/>
      <c r="E29" s="1007"/>
      <c r="F29" s="1017"/>
      <c r="G29" s="1017"/>
      <c r="H29" s="1025"/>
      <c r="I29" s="1032"/>
      <c r="J29" s="1040"/>
      <c r="K29" s="1052"/>
    </row>
    <row r="30" spans="2:11" ht="14.5" customHeight="1">
      <c r="B30" s="972"/>
      <c r="C30" s="988" t="s">
        <v>162</v>
      </c>
      <c r="D30" s="988"/>
      <c r="E30" s="1008"/>
      <c r="F30" s="1018"/>
      <c r="G30" s="1018"/>
      <c r="H30" s="1026"/>
      <c r="I30" s="1033"/>
      <c r="J30" s="1041"/>
      <c r="K30" s="1053"/>
    </row>
    <row r="31" spans="2:11" ht="14.5" customHeight="1">
      <c r="B31" s="973"/>
      <c r="C31" s="987" t="s">
        <v>162</v>
      </c>
      <c r="D31" s="987"/>
      <c r="E31" s="1006"/>
      <c r="F31" s="1016"/>
      <c r="G31" s="1016"/>
      <c r="H31" s="1024"/>
      <c r="I31" s="1033"/>
      <c r="J31" s="1041"/>
      <c r="K31" s="1053"/>
    </row>
    <row r="32" spans="2:11" ht="14.5" customHeight="1">
      <c r="B32" s="974"/>
      <c r="C32" s="985" t="s">
        <v>162</v>
      </c>
      <c r="D32" s="985"/>
      <c r="E32" s="1007"/>
      <c r="F32" s="1017"/>
      <c r="G32" s="1017"/>
      <c r="H32" s="1025"/>
      <c r="I32" s="1033"/>
      <c r="J32" s="1041"/>
      <c r="K32" s="1053"/>
    </row>
    <row r="33" spans="2:11" ht="14.5" customHeight="1">
      <c r="B33" s="972"/>
      <c r="C33" s="988" t="s">
        <v>162</v>
      </c>
      <c r="D33" s="988"/>
      <c r="E33" s="1008"/>
      <c r="F33" s="1018"/>
      <c r="G33" s="1018"/>
      <c r="H33" s="1026"/>
      <c r="I33" s="1033"/>
      <c r="J33" s="1041"/>
      <c r="K33" s="1053"/>
    </row>
    <row r="34" spans="2:11" ht="14.5" customHeight="1">
      <c r="B34" s="973"/>
      <c r="C34" s="987" t="s">
        <v>162</v>
      </c>
      <c r="D34" s="987"/>
      <c r="E34" s="1006"/>
      <c r="F34" s="1016"/>
      <c r="G34" s="1016"/>
      <c r="H34" s="1024"/>
      <c r="I34" s="1033"/>
      <c r="J34" s="1041"/>
      <c r="K34" s="1053"/>
    </row>
    <row r="35" spans="2:11" ht="14.5" customHeight="1">
      <c r="B35" s="974"/>
      <c r="C35" s="985" t="s">
        <v>162</v>
      </c>
      <c r="D35" s="985"/>
      <c r="E35" s="1007"/>
      <c r="F35" s="1017"/>
      <c r="G35" s="1017"/>
      <c r="H35" s="1025"/>
      <c r="I35" s="1033"/>
      <c r="J35" s="1041"/>
      <c r="K35" s="1053"/>
    </row>
    <row r="36" spans="2:11" ht="14.5" customHeight="1">
      <c r="B36" s="972"/>
      <c r="C36" s="988" t="s">
        <v>162</v>
      </c>
      <c r="D36" s="988"/>
      <c r="E36" s="1008"/>
      <c r="F36" s="1018"/>
      <c r="G36" s="1018"/>
      <c r="H36" s="1026"/>
      <c r="I36" s="1033"/>
      <c r="J36" s="1041"/>
      <c r="K36" s="1053"/>
    </row>
    <row r="37" spans="2:11" ht="14.5" customHeight="1">
      <c r="B37" s="973"/>
      <c r="C37" s="987" t="s">
        <v>162</v>
      </c>
      <c r="D37" s="987"/>
      <c r="E37" s="1006"/>
      <c r="F37" s="1016"/>
      <c r="G37" s="1016"/>
      <c r="H37" s="1024"/>
      <c r="I37" s="1033"/>
      <c r="J37" s="1041"/>
      <c r="K37" s="1053"/>
    </row>
    <row r="38" spans="2:11" ht="14.5" customHeight="1">
      <c r="B38" s="974"/>
      <c r="C38" s="985" t="s">
        <v>162</v>
      </c>
      <c r="D38" s="985"/>
      <c r="E38" s="1007"/>
      <c r="F38" s="1017"/>
      <c r="G38" s="1017"/>
      <c r="H38" s="1025"/>
      <c r="I38" s="1033"/>
      <c r="J38" s="1041"/>
      <c r="K38" s="1053"/>
    </row>
    <row r="39" spans="2:11" ht="14.5" customHeight="1">
      <c r="B39" s="972"/>
      <c r="C39" s="988" t="s">
        <v>162</v>
      </c>
      <c r="D39" s="988"/>
      <c r="E39" s="1008"/>
      <c r="F39" s="1018"/>
      <c r="G39" s="1018"/>
      <c r="H39" s="1026"/>
      <c r="I39" s="1033"/>
      <c r="J39" s="1041"/>
      <c r="K39" s="1053"/>
    </row>
    <row r="40" spans="2:11" ht="14.5" customHeight="1">
      <c r="B40" s="973"/>
      <c r="C40" s="987" t="s">
        <v>162</v>
      </c>
      <c r="D40" s="987"/>
      <c r="E40" s="1006"/>
      <c r="F40" s="1016"/>
      <c r="G40" s="1016"/>
      <c r="H40" s="1024"/>
      <c r="I40" s="1033"/>
      <c r="J40" s="1041"/>
      <c r="K40" s="1053"/>
    </row>
    <row r="41" spans="2:11" ht="14.5" customHeight="1">
      <c r="B41" s="974"/>
      <c r="C41" s="985" t="s">
        <v>162</v>
      </c>
      <c r="D41" s="985"/>
      <c r="E41" s="1007"/>
      <c r="F41" s="1017"/>
      <c r="G41" s="1017"/>
      <c r="H41" s="1025"/>
      <c r="I41" s="1033"/>
      <c r="J41" s="1041"/>
      <c r="K41" s="1053"/>
    </row>
    <row r="42" spans="2:11" ht="14.5" customHeight="1">
      <c r="B42" s="972"/>
      <c r="C42" s="988" t="s">
        <v>162</v>
      </c>
      <c r="D42" s="988"/>
      <c r="E42" s="1008"/>
      <c r="F42" s="1018"/>
      <c r="G42" s="1018"/>
      <c r="H42" s="1026"/>
      <c r="I42" s="1033"/>
      <c r="J42" s="1041"/>
      <c r="K42" s="1053"/>
    </row>
    <row r="43" spans="2:11" ht="14.5" customHeight="1">
      <c r="B43" s="973"/>
      <c r="C43" s="987" t="s">
        <v>162</v>
      </c>
      <c r="D43" s="987"/>
      <c r="E43" s="1006"/>
      <c r="F43" s="1016"/>
      <c r="G43" s="1016"/>
      <c r="H43" s="1024"/>
      <c r="I43" s="1033"/>
      <c r="J43" s="1041"/>
      <c r="K43" s="1053"/>
    </row>
    <row r="44" spans="2:11" ht="14.5" customHeight="1">
      <c r="B44" s="974"/>
      <c r="C44" s="985" t="s">
        <v>162</v>
      </c>
      <c r="D44" s="998"/>
      <c r="E44" s="1007"/>
      <c r="F44" s="1017"/>
      <c r="G44" s="1017"/>
      <c r="H44" s="1025"/>
      <c r="I44" s="1033"/>
      <c r="J44" s="1041"/>
      <c r="K44" s="1053"/>
    </row>
    <row r="45" spans="2:11" ht="14.5" customHeight="1">
      <c r="B45" s="972"/>
      <c r="C45" s="989" t="s">
        <v>162</v>
      </c>
      <c r="D45" s="988"/>
      <c r="E45" s="1008"/>
      <c r="F45" s="1018"/>
      <c r="G45" s="1018"/>
      <c r="H45" s="1026"/>
      <c r="I45" s="1033"/>
      <c r="J45" s="1041"/>
      <c r="K45" s="1053"/>
    </row>
    <row r="46" spans="2:11" ht="14.5" customHeight="1">
      <c r="B46" s="973"/>
      <c r="C46" s="990" t="s">
        <v>162</v>
      </c>
      <c r="D46" s="987"/>
      <c r="E46" s="1006"/>
      <c r="F46" s="1016"/>
      <c r="G46" s="1016"/>
      <c r="H46" s="1024"/>
      <c r="I46" s="1033"/>
      <c r="J46" s="1041"/>
      <c r="K46" s="1053"/>
    </row>
    <row r="47" spans="2:11" ht="14.5" customHeight="1">
      <c r="B47" s="974"/>
      <c r="C47" s="991" t="s">
        <v>162</v>
      </c>
      <c r="D47" s="985"/>
      <c r="E47" s="1007"/>
      <c r="F47" s="1017"/>
      <c r="G47" s="1017"/>
      <c r="H47" s="1025"/>
      <c r="I47" s="1033"/>
      <c r="J47" s="1041"/>
      <c r="K47" s="1053"/>
    </row>
    <row r="48" spans="2:11" ht="14.5" customHeight="1">
      <c r="B48" s="972"/>
      <c r="C48" s="989" t="s">
        <v>162</v>
      </c>
      <c r="D48" s="988"/>
      <c r="E48" s="1008"/>
      <c r="F48" s="1018"/>
      <c r="G48" s="1018"/>
      <c r="H48" s="1026"/>
      <c r="I48" s="1034"/>
      <c r="J48" s="1042"/>
      <c r="K48" s="1054"/>
    </row>
    <row r="49" spans="2:11" ht="14.5" customHeight="1">
      <c r="B49" s="973"/>
      <c r="C49" s="990" t="s">
        <v>162</v>
      </c>
      <c r="D49" s="987"/>
      <c r="E49" s="1006"/>
      <c r="F49" s="1016"/>
      <c r="G49" s="1016"/>
      <c r="H49" s="1024"/>
      <c r="I49" s="1034"/>
      <c r="J49" s="1042"/>
      <c r="K49" s="1054"/>
    </row>
    <row r="50" spans="2:11" ht="14.5" customHeight="1">
      <c r="B50" s="975"/>
      <c r="C50" s="992" t="s">
        <v>162</v>
      </c>
      <c r="D50" s="999"/>
      <c r="E50" s="1007"/>
      <c r="F50" s="1017"/>
      <c r="G50" s="1017"/>
      <c r="H50" s="1025"/>
      <c r="I50" s="1035"/>
      <c r="J50" s="1043"/>
      <c r="K50" s="1055"/>
    </row>
    <row r="51" spans="2:11" ht="15.75">
      <c r="B51" s="955"/>
      <c r="C51" s="993" t="s">
        <v>467</v>
      </c>
      <c r="D51" s="1000"/>
      <c r="E51" s="993"/>
      <c r="F51" s="993"/>
      <c r="G51" s="993"/>
      <c r="H51" s="993"/>
      <c r="I51" s="993"/>
    </row>
  </sheetData>
  <mergeCells count="56">
    <mergeCell ref="B2:K2"/>
    <mergeCell ref="I4:K4"/>
    <mergeCell ref="C11:F11"/>
    <mergeCell ref="G11:H11"/>
    <mergeCell ref="I11:K11"/>
    <mergeCell ref="B13:F13"/>
    <mergeCell ref="B15:K15"/>
    <mergeCell ref="B23:F23"/>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E42:H42"/>
    <mergeCell ref="E43:H43"/>
    <mergeCell ref="E44:H44"/>
    <mergeCell ref="E45:H45"/>
    <mergeCell ref="E46:H46"/>
    <mergeCell ref="E47:H47"/>
    <mergeCell ref="E48:H48"/>
    <mergeCell ref="E49:H49"/>
    <mergeCell ref="E50:H50"/>
    <mergeCell ref="C51:I51"/>
    <mergeCell ref="B17:K21"/>
    <mergeCell ref="B25:B26"/>
    <mergeCell ref="C25:C26"/>
    <mergeCell ref="D25:D26"/>
    <mergeCell ref="I25:K26"/>
    <mergeCell ref="B27:B29"/>
    <mergeCell ref="I27:K29"/>
    <mergeCell ref="B30:B32"/>
    <mergeCell ref="I30:K32"/>
    <mergeCell ref="B33:B35"/>
    <mergeCell ref="I33:K35"/>
    <mergeCell ref="B36:B38"/>
    <mergeCell ref="I36:K38"/>
    <mergeCell ref="B39:B41"/>
    <mergeCell ref="I39:K41"/>
    <mergeCell ref="B42:B44"/>
    <mergeCell ref="I42:K44"/>
    <mergeCell ref="B45:B47"/>
    <mergeCell ref="I45:K47"/>
    <mergeCell ref="B48:B50"/>
    <mergeCell ref="I48:K50"/>
  </mergeCells>
  <phoneticPr fontId="14" type="Hiragana"/>
  <conditionalFormatting sqref="C11">
    <cfRule type="cellIs" dxfId="1" priority="1" operator="between">
      <formula>0</formula>
      <formula>0</formula>
    </cfRule>
  </conditionalFormatting>
  <pageMargins left="0.7" right="0.7" top="0.75" bottom="0.75" header="0.3" footer="0.3"/>
  <pageSetup paperSize="9" scale="91" fitToWidth="1" fitToHeight="1" orientation="portrait" usePrinterDefaults="1"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EM50"/>
  <sheetViews>
    <sheetView topLeftCell="A2" workbookViewId="0">
      <selection activeCell="BQ41" sqref="BQ41"/>
    </sheetView>
  </sheetViews>
  <sheetFormatPr defaultColWidth="8.875" defaultRowHeight="13.5"/>
  <cols>
    <col min="1" max="1" width="0.625" style="918" customWidth="1"/>
    <col min="2" max="65" width="1.5" style="918" customWidth="1"/>
    <col min="66" max="66" width="0.625" style="918" customWidth="1"/>
    <col min="67" max="146" width="9" style="918" customWidth="1"/>
    <col min="147" max="253" width="9" style="918" bestFit="1" customWidth="1"/>
    <col min="254" max="254" width="8.875" style="918" bestFit="1" customWidth="0"/>
    <col min="255" max="16384" width="8.875" style="918"/>
  </cols>
  <sheetData>
    <row r="1" spans="2:143" ht="30" customHeight="1">
      <c r="B1" s="1063" t="s">
        <v>345</v>
      </c>
      <c r="C1" s="1063"/>
      <c r="D1" s="1063"/>
      <c r="E1" s="1063"/>
      <c r="F1" s="1063"/>
      <c r="G1" s="1063"/>
      <c r="H1" s="1063"/>
      <c r="I1" s="1063"/>
      <c r="J1" s="1063"/>
      <c r="K1" s="1063"/>
      <c r="L1" s="1063"/>
      <c r="M1" s="1063"/>
      <c r="N1" s="1063"/>
      <c r="O1" s="1063"/>
      <c r="P1" s="1063"/>
      <c r="Q1" s="1063"/>
      <c r="R1" s="1063"/>
      <c r="S1" s="1063"/>
      <c r="T1" s="1063"/>
      <c r="U1" s="1063"/>
      <c r="V1" s="1063"/>
      <c r="W1" s="1063"/>
      <c r="X1" s="1063"/>
      <c r="Y1" s="1063"/>
      <c r="Z1" s="1063"/>
      <c r="AA1" s="1063"/>
      <c r="AB1" s="1063"/>
      <c r="AC1" s="1063"/>
      <c r="AD1" s="1063"/>
      <c r="AE1" s="1063"/>
      <c r="AF1" s="1063"/>
      <c r="AG1" s="1063"/>
      <c r="AH1" s="1063"/>
      <c r="AI1" s="1063"/>
      <c r="AJ1" s="1063"/>
      <c r="AK1" s="1063"/>
      <c r="AL1" s="1063"/>
      <c r="AM1" s="1063"/>
      <c r="AN1" s="1063"/>
      <c r="AO1" s="1063"/>
      <c r="AP1" s="1063"/>
      <c r="AQ1" s="1063"/>
      <c r="AR1" s="1063"/>
      <c r="AS1" s="1063"/>
      <c r="AT1" s="1063"/>
      <c r="AU1" s="1063"/>
      <c r="AV1" s="1063"/>
      <c r="AW1" s="1063"/>
      <c r="AX1" s="1063"/>
      <c r="AY1" s="1063"/>
      <c r="AZ1" s="1063"/>
      <c r="BA1" s="1063"/>
      <c r="BB1" s="1063"/>
      <c r="BC1" s="1063"/>
      <c r="BD1" s="1063"/>
      <c r="BE1" s="1063"/>
      <c r="BF1" s="1063"/>
      <c r="BG1" s="1063"/>
      <c r="BH1" s="1063"/>
      <c r="BI1" s="1063"/>
      <c r="BJ1" s="1063"/>
      <c r="BK1" s="1063"/>
      <c r="BL1" s="1063"/>
      <c r="BM1" s="1063"/>
    </row>
    <row r="2" spans="2:143" ht="12" customHeight="1"/>
    <row r="3" spans="2:143" ht="27.95" customHeight="1">
      <c r="B3" s="942" t="s">
        <v>281</v>
      </c>
      <c r="C3" s="942"/>
      <c r="D3" s="942"/>
      <c r="E3" s="942"/>
      <c r="F3" s="942"/>
      <c r="G3" s="942"/>
      <c r="H3" s="942"/>
      <c r="I3" s="942"/>
      <c r="J3" s="942"/>
      <c r="K3" s="942"/>
      <c r="L3" s="942"/>
      <c r="M3" s="942"/>
      <c r="N3" s="942"/>
      <c r="O3" s="1068" t="s">
        <v>469</v>
      </c>
      <c r="P3" s="1075"/>
      <c r="Q3" s="1075"/>
      <c r="R3" s="1075"/>
      <c r="S3" s="1074">
        <v>5</v>
      </c>
      <c r="T3" s="1074"/>
      <c r="U3" s="1074"/>
      <c r="V3" s="1074"/>
      <c r="W3" s="1075" t="s">
        <v>470</v>
      </c>
      <c r="X3" s="1075"/>
      <c r="Y3" s="1075"/>
      <c r="Z3" s="1074">
        <v>4</v>
      </c>
      <c r="AA3" s="1074"/>
      <c r="AB3" s="1074"/>
      <c r="AC3" s="1074"/>
      <c r="AD3" s="1075" t="s">
        <v>234</v>
      </c>
      <c r="AE3" s="1075"/>
      <c r="AF3" s="1075"/>
      <c r="AG3" s="1074">
        <v>1</v>
      </c>
      <c r="AH3" s="1074"/>
      <c r="AI3" s="1074"/>
      <c r="AJ3" s="1074"/>
      <c r="AK3" s="1075" t="s">
        <v>73</v>
      </c>
      <c r="AL3" s="1075"/>
      <c r="AM3" s="1075"/>
      <c r="AN3" s="1074" t="s">
        <v>21</v>
      </c>
      <c r="AO3" s="1074"/>
      <c r="AP3" s="1074"/>
      <c r="AQ3" s="1074"/>
      <c r="AR3" s="1075" t="s">
        <v>471</v>
      </c>
      <c r="AS3" s="1075"/>
      <c r="AT3" s="1075"/>
      <c r="AU3" s="1075"/>
      <c r="AV3" s="1078"/>
      <c r="AW3" s="1078"/>
      <c r="AX3" s="1078"/>
      <c r="AY3" s="1075" t="s">
        <v>473</v>
      </c>
      <c r="AZ3" s="1075"/>
      <c r="BA3" s="1075"/>
      <c r="BB3" s="1078"/>
      <c r="BC3" s="1078"/>
      <c r="BD3" s="1078"/>
      <c r="BE3" s="1078"/>
      <c r="BF3" s="1075" t="s">
        <v>363</v>
      </c>
      <c r="BG3" s="1075"/>
      <c r="BH3" s="1075"/>
      <c r="BI3" s="1078"/>
      <c r="BJ3" s="1078"/>
      <c r="BK3" s="1078"/>
      <c r="BL3" s="1078"/>
      <c r="BM3" s="1082"/>
    </row>
    <row r="4" spans="2:143" ht="27.95" customHeight="1">
      <c r="B4" s="942" t="s">
        <v>474</v>
      </c>
      <c r="C4" s="942"/>
      <c r="D4" s="942"/>
      <c r="E4" s="942"/>
      <c r="F4" s="942"/>
      <c r="G4" s="942"/>
      <c r="H4" s="942"/>
      <c r="I4" s="942"/>
      <c r="J4" s="942"/>
      <c r="K4" s="942"/>
      <c r="L4" s="942"/>
      <c r="M4" s="942"/>
      <c r="N4" s="942"/>
      <c r="O4" s="1080" t="s">
        <v>475</v>
      </c>
      <c r="P4" s="1074" t="s">
        <v>476</v>
      </c>
      <c r="Q4" s="1074"/>
      <c r="R4" s="1074"/>
      <c r="S4" s="1074"/>
      <c r="T4" s="1074"/>
      <c r="U4" s="1074"/>
      <c r="V4" s="1074"/>
      <c r="W4" s="1074"/>
      <c r="X4" s="1074"/>
      <c r="Y4" s="1074"/>
      <c r="Z4" s="1074"/>
      <c r="AA4" s="1074"/>
      <c r="AB4" s="1074"/>
      <c r="AC4" s="1074"/>
      <c r="AD4" s="1074"/>
      <c r="AE4" s="1074"/>
      <c r="AF4" s="1074"/>
      <c r="AG4" s="1074"/>
      <c r="AH4" s="1074"/>
      <c r="AI4" s="1074"/>
      <c r="AJ4" s="1074"/>
      <c r="AK4" s="1074"/>
      <c r="AL4" s="1074"/>
      <c r="AM4" s="1074"/>
      <c r="AN4" s="1074"/>
      <c r="AO4" s="1074"/>
      <c r="AP4" s="1074"/>
      <c r="AQ4" s="1074"/>
      <c r="AR4" s="1074"/>
      <c r="AS4" s="1104" t="s">
        <v>30</v>
      </c>
      <c r="AT4" s="1075" t="s">
        <v>477</v>
      </c>
      <c r="AU4" s="1075"/>
      <c r="AV4" s="1075"/>
      <c r="AW4" s="1075"/>
      <c r="AX4" s="1078"/>
      <c r="AY4" s="1078"/>
      <c r="AZ4" s="1078"/>
      <c r="BA4" s="1075" t="s">
        <v>209</v>
      </c>
      <c r="BB4" s="1075"/>
      <c r="BC4" s="1075"/>
      <c r="BD4" s="1075"/>
      <c r="BE4" s="1078"/>
      <c r="BF4" s="1078"/>
      <c r="BG4" s="1078"/>
      <c r="BH4" s="1075" t="s">
        <v>468</v>
      </c>
      <c r="BI4" s="1075"/>
      <c r="BJ4" s="1075"/>
      <c r="BK4" s="1075"/>
      <c r="BL4" s="1078"/>
      <c r="BM4" s="1082"/>
    </row>
    <row r="5" spans="2:143" ht="27.95" customHeight="1">
      <c r="B5" s="1064" t="s">
        <v>478</v>
      </c>
      <c r="C5" s="1064"/>
      <c r="D5" s="1064"/>
      <c r="E5" s="1064"/>
      <c r="F5" s="1064"/>
      <c r="G5" s="1064"/>
      <c r="H5" s="1064"/>
      <c r="I5" s="1064"/>
      <c r="J5" s="1064"/>
      <c r="K5" s="1064"/>
      <c r="L5" s="1064"/>
      <c r="M5" s="1064"/>
      <c r="N5" s="1064"/>
      <c r="O5" s="1080" t="s">
        <v>475</v>
      </c>
      <c r="P5" s="1074" t="s">
        <v>72</v>
      </c>
      <c r="Q5" s="1074"/>
      <c r="R5" s="1074"/>
      <c r="S5" s="1074"/>
      <c r="T5" s="1074"/>
      <c r="U5" s="1074"/>
      <c r="V5" s="1074"/>
      <c r="W5" s="1074"/>
      <c r="X5" s="1074"/>
      <c r="Y5" s="1074"/>
      <c r="Z5" s="1074"/>
      <c r="AA5" s="1074"/>
      <c r="AB5" s="1074"/>
      <c r="AC5" s="1074"/>
      <c r="AD5" s="1074"/>
      <c r="AE5" s="1074"/>
      <c r="AF5" s="1074"/>
      <c r="AG5" s="1074"/>
      <c r="AH5" s="1074"/>
      <c r="AI5" s="1074"/>
      <c r="AJ5" s="1074"/>
      <c r="AK5" s="1074"/>
      <c r="AL5" s="1074"/>
      <c r="AM5" s="1074"/>
      <c r="AN5" s="1074"/>
      <c r="AO5" s="1074"/>
      <c r="AP5" s="1074"/>
      <c r="AQ5" s="1074"/>
      <c r="AR5" s="1074"/>
      <c r="AS5" s="1104" t="s">
        <v>30</v>
      </c>
      <c r="AT5" s="1105" t="s">
        <v>440</v>
      </c>
      <c r="AU5" s="1105"/>
      <c r="AV5" s="1105"/>
      <c r="AW5" s="1105"/>
      <c r="AX5" s="1105"/>
      <c r="AY5" s="1105"/>
      <c r="AZ5" s="1105"/>
      <c r="BA5" s="1105"/>
      <c r="BB5" s="1105"/>
      <c r="BC5" s="1105"/>
      <c r="BD5" s="1105"/>
      <c r="BE5" s="1105"/>
      <c r="BF5" s="1105"/>
      <c r="BG5" s="1105"/>
      <c r="BH5" s="1105"/>
      <c r="BI5" s="1105"/>
      <c r="BJ5" s="1105"/>
      <c r="BK5" s="1105"/>
      <c r="BL5" s="1105"/>
      <c r="BM5" s="1106"/>
      <c r="BN5" s="928"/>
    </row>
    <row r="6" spans="2:143" ht="15" customHeight="1">
      <c r="B6" s="1065"/>
      <c r="C6" s="1065"/>
      <c r="D6" s="1065"/>
      <c r="E6" s="1065"/>
      <c r="F6" s="1065"/>
      <c r="G6" s="1065"/>
      <c r="H6" s="1065"/>
      <c r="I6" s="1065"/>
      <c r="J6" s="1065"/>
      <c r="K6" s="1065"/>
      <c r="L6" s="1071"/>
      <c r="M6" s="1071"/>
      <c r="N6" s="1071"/>
      <c r="O6" s="1071"/>
      <c r="P6" s="1071"/>
      <c r="Q6" s="1071"/>
      <c r="R6" s="1071"/>
      <c r="S6" s="1071"/>
      <c r="T6" s="1071"/>
      <c r="U6" s="1071"/>
      <c r="V6" s="1071"/>
      <c r="W6" s="1071"/>
      <c r="X6" s="1071"/>
      <c r="Y6" s="1071"/>
      <c r="Z6" s="1071"/>
      <c r="AA6" s="1071"/>
      <c r="AB6" s="1071"/>
      <c r="AC6" s="1071"/>
      <c r="AD6" s="1071"/>
      <c r="AE6" s="1071"/>
      <c r="AF6" s="1071"/>
      <c r="AG6" s="1071"/>
      <c r="AH6" s="1071"/>
      <c r="AI6" s="1071"/>
      <c r="AJ6" s="1071"/>
      <c r="AK6" s="1071"/>
      <c r="AL6" s="1071"/>
      <c r="AM6" s="1071"/>
      <c r="AN6" s="1071"/>
      <c r="AO6" s="1071"/>
      <c r="AP6" s="1071"/>
      <c r="AQ6" s="1071"/>
      <c r="AR6" s="1071"/>
      <c r="AS6" s="1071"/>
      <c r="AT6" s="1071"/>
      <c r="AU6" s="1071"/>
      <c r="AV6" s="1071"/>
      <c r="AW6" s="1071"/>
      <c r="AX6" s="1071"/>
      <c r="AY6" s="1071"/>
      <c r="AZ6" s="1071"/>
      <c r="BA6" s="1071"/>
      <c r="BB6" s="1071"/>
    </row>
    <row r="7" spans="2:143" ht="21.75" customHeight="1">
      <c r="B7" s="922" t="s">
        <v>485</v>
      </c>
      <c r="C7" s="922"/>
      <c r="D7" s="922"/>
      <c r="E7" s="922"/>
      <c r="F7" s="922"/>
      <c r="G7" s="922"/>
      <c r="H7" s="922"/>
      <c r="I7" s="922"/>
      <c r="J7" s="922"/>
      <c r="K7" s="922"/>
      <c r="L7" s="922"/>
      <c r="M7" s="922"/>
      <c r="N7" s="922"/>
      <c r="O7" s="922"/>
      <c r="P7" s="922"/>
      <c r="Q7" s="922"/>
      <c r="R7" s="922"/>
      <c r="S7" s="922"/>
      <c r="T7" s="922"/>
      <c r="U7" s="922"/>
      <c r="V7" s="922"/>
      <c r="W7" s="922"/>
      <c r="X7" s="922"/>
      <c r="Y7" s="922"/>
      <c r="Z7" s="922"/>
      <c r="AA7" s="922"/>
      <c r="AB7" s="922"/>
      <c r="AC7" s="922"/>
      <c r="AD7" s="922"/>
      <c r="AE7" s="922"/>
      <c r="AF7" s="922"/>
      <c r="AI7" s="922" t="s">
        <v>486</v>
      </c>
      <c r="AJ7" s="922"/>
      <c r="AK7" s="922"/>
      <c r="AL7" s="922"/>
      <c r="AM7" s="922"/>
      <c r="AN7" s="922"/>
      <c r="AO7" s="922"/>
      <c r="AP7" s="922"/>
      <c r="AQ7" s="922"/>
      <c r="AR7" s="922"/>
      <c r="AS7" s="922"/>
      <c r="AT7" s="922"/>
      <c r="AU7" s="922"/>
      <c r="AV7" s="922"/>
      <c r="AW7" s="922"/>
      <c r="AX7" s="922"/>
      <c r="AY7" s="922"/>
      <c r="AZ7" s="922"/>
      <c r="BA7" s="922"/>
      <c r="BB7" s="922"/>
      <c r="BC7" s="922"/>
      <c r="BD7" s="922"/>
      <c r="BE7" s="922"/>
      <c r="BF7" s="922"/>
      <c r="BG7" s="922"/>
      <c r="BH7" s="922"/>
      <c r="BI7" s="922"/>
      <c r="BJ7" s="922"/>
      <c r="BK7" s="922"/>
      <c r="BL7" s="922"/>
      <c r="BM7" s="922"/>
    </row>
    <row r="8" spans="2:143" ht="34.5" customHeight="1">
      <c r="B8" s="1062"/>
      <c r="C8" s="1062"/>
      <c r="D8" s="1062"/>
      <c r="E8" s="1062"/>
      <c r="F8" s="1062"/>
      <c r="G8" s="1062"/>
      <c r="H8" s="1062"/>
      <c r="I8" s="1062"/>
      <c r="J8" s="1062"/>
      <c r="K8" s="1062"/>
      <c r="L8" s="1071"/>
      <c r="M8" s="1062"/>
      <c r="N8" s="1071"/>
      <c r="P8" s="1071"/>
      <c r="Q8" s="1071"/>
      <c r="R8" s="1071"/>
      <c r="S8" s="1062"/>
      <c r="T8" s="1062"/>
      <c r="U8" s="1062"/>
      <c r="V8" s="1062"/>
      <c r="W8" s="1062"/>
      <c r="X8" s="1062"/>
      <c r="Y8" s="1062"/>
      <c r="Z8" s="1062"/>
      <c r="AA8" s="1062"/>
      <c r="AB8" s="1062"/>
      <c r="AC8" s="1071"/>
      <c r="AD8" s="1062"/>
      <c r="AE8" s="1071"/>
      <c r="AI8" s="1062"/>
      <c r="AJ8" s="1062"/>
      <c r="AK8" s="1062"/>
      <c r="AL8" s="1062"/>
      <c r="AM8" s="1062"/>
      <c r="AN8" s="1062"/>
      <c r="AO8" s="1062"/>
      <c r="AP8" s="1062"/>
      <c r="AQ8" s="1062"/>
      <c r="AR8" s="1062"/>
      <c r="AS8" s="1071"/>
      <c r="AT8" s="1062"/>
      <c r="AU8" s="1071"/>
      <c r="AW8" s="1071"/>
      <c r="AX8" s="1071"/>
      <c r="AY8" s="1071"/>
      <c r="AZ8" s="1062"/>
      <c r="BA8" s="1062"/>
      <c r="BB8" s="1062"/>
      <c r="BC8" s="1062"/>
      <c r="BD8" s="1062"/>
      <c r="BE8" s="1062"/>
      <c r="BF8" s="1062"/>
      <c r="BG8" s="1062"/>
      <c r="BH8" s="1062"/>
      <c r="BI8" s="1062"/>
      <c r="BJ8" s="1071"/>
      <c r="BK8" s="1062"/>
      <c r="BL8" s="1071"/>
    </row>
    <row r="9" spans="2:143" s="1061" customFormat="1" ht="12" customHeight="1">
      <c r="B9" s="1066">
        <v>2</v>
      </c>
      <c r="C9" s="901"/>
      <c r="D9" s="901"/>
      <c r="E9" s="901"/>
      <c r="F9" s="901"/>
      <c r="G9" s="901"/>
      <c r="H9" s="901"/>
      <c r="I9" s="901"/>
      <c r="J9" s="901"/>
      <c r="K9" s="901"/>
      <c r="L9" s="901"/>
      <c r="M9" s="901"/>
      <c r="N9" s="901"/>
      <c r="O9" s="1081"/>
      <c r="P9" s="1085"/>
      <c r="Q9" s="1091"/>
      <c r="R9" s="1095"/>
      <c r="S9" s="1066">
        <v>1</v>
      </c>
      <c r="T9" s="901"/>
      <c r="U9" s="901"/>
      <c r="V9" s="901"/>
      <c r="W9" s="901"/>
      <c r="X9" s="901"/>
      <c r="Y9" s="901"/>
      <c r="Z9" s="901"/>
      <c r="AA9" s="901"/>
      <c r="AB9" s="901"/>
      <c r="AC9" s="901"/>
      <c r="AD9" s="901"/>
      <c r="AE9" s="901"/>
      <c r="AF9" s="1081"/>
      <c r="AI9" s="1066">
        <v>2</v>
      </c>
      <c r="AJ9" s="901"/>
      <c r="AK9" s="901"/>
      <c r="AL9" s="901"/>
      <c r="AM9" s="901"/>
      <c r="AN9" s="901"/>
      <c r="AO9" s="901"/>
      <c r="AP9" s="901"/>
      <c r="AQ9" s="901"/>
      <c r="AR9" s="901"/>
      <c r="AS9" s="901"/>
      <c r="AT9" s="901"/>
      <c r="AU9" s="901"/>
      <c r="AV9" s="1081"/>
      <c r="AW9" s="1085"/>
      <c r="AX9" s="1091"/>
      <c r="AY9" s="1095"/>
      <c r="AZ9" s="1066">
        <v>1</v>
      </c>
      <c r="BA9" s="901"/>
      <c r="BB9" s="901"/>
      <c r="BC9" s="901"/>
      <c r="BD9" s="901"/>
      <c r="BE9" s="901"/>
      <c r="BF9" s="901"/>
      <c r="BG9" s="901"/>
      <c r="BH9" s="901"/>
      <c r="BI9" s="901"/>
      <c r="BJ9" s="901"/>
      <c r="BK9" s="901"/>
      <c r="BL9" s="901"/>
      <c r="BM9" s="1081"/>
    </row>
    <row r="10" spans="2:143" ht="27.95" customHeight="1">
      <c r="B10" s="1067" t="s">
        <v>448</v>
      </c>
      <c r="C10" s="1074"/>
      <c r="D10" s="1074"/>
      <c r="E10" s="1074"/>
      <c r="F10" s="1074"/>
      <c r="G10" s="1074"/>
      <c r="H10" s="1074"/>
      <c r="I10" s="1074"/>
      <c r="J10" s="1074"/>
      <c r="K10" s="1074"/>
      <c r="L10" s="1078" t="s">
        <v>389</v>
      </c>
      <c r="M10" s="1074" t="s">
        <v>153</v>
      </c>
      <c r="N10" s="1074"/>
      <c r="O10" s="1082" t="s">
        <v>391</v>
      </c>
      <c r="P10" s="1086"/>
      <c r="Q10" s="1071"/>
      <c r="R10" s="1096"/>
      <c r="S10" s="1067" t="s">
        <v>447</v>
      </c>
      <c r="T10" s="1074"/>
      <c r="U10" s="1074"/>
      <c r="V10" s="1074"/>
      <c r="W10" s="1074"/>
      <c r="X10" s="1074"/>
      <c r="Y10" s="1074"/>
      <c r="Z10" s="1074"/>
      <c r="AA10" s="1074"/>
      <c r="AB10" s="1074"/>
      <c r="AC10" s="1078" t="s">
        <v>389</v>
      </c>
      <c r="AD10" s="1074" t="s">
        <v>44</v>
      </c>
      <c r="AE10" s="1074"/>
      <c r="AF10" s="1082" t="s">
        <v>391</v>
      </c>
      <c r="AI10" s="1068"/>
      <c r="AJ10" s="1075"/>
      <c r="AK10" s="1075"/>
      <c r="AL10" s="1075"/>
      <c r="AM10" s="1075"/>
      <c r="AN10" s="1075"/>
      <c r="AO10" s="1075"/>
      <c r="AP10" s="1075"/>
      <c r="AQ10" s="1075"/>
      <c r="AR10" s="1075"/>
      <c r="AS10" s="1078" t="s">
        <v>389</v>
      </c>
      <c r="AT10" s="1075"/>
      <c r="AU10" s="1075"/>
      <c r="AV10" s="1082" t="s">
        <v>391</v>
      </c>
      <c r="AW10" s="1086"/>
      <c r="AX10" s="1071"/>
      <c r="AY10" s="1096"/>
      <c r="AZ10" s="1068"/>
      <c r="BA10" s="1075"/>
      <c r="BB10" s="1075"/>
      <c r="BC10" s="1075"/>
      <c r="BD10" s="1075"/>
      <c r="BE10" s="1075"/>
      <c r="BF10" s="1075"/>
      <c r="BG10" s="1075"/>
      <c r="BH10" s="1075"/>
      <c r="BI10" s="1075"/>
      <c r="BJ10" s="1078" t="s">
        <v>389</v>
      </c>
      <c r="BK10" s="1075"/>
      <c r="BL10" s="1075"/>
      <c r="BM10" s="1082" t="s">
        <v>391</v>
      </c>
      <c r="CY10" s="1102"/>
      <c r="CZ10" s="1102"/>
      <c r="DA10" s="1102"/>
      <c r="DB10" s="1102"/>
      <c r="DC10" s="1102"/>
      <c r="DD10" s="1102"/>
      <c r="DE10" s="1102"/>
      <c r="DF10" s="1102"/>
      <c r="DY10" s="1102"/>
      <c r="DZ10" s="1102"/>
      <c r="EA10" s="1102"/>
      <c r="EB10" s="1102"/>
      <c r="EC10" s="1102"/>
      <c r="ED10" s="1102"/>
      <c r="EE10" s="1102"/>
      <c r="EF10" s="1102"/>
      <c r="EG10" s="1102"/>
      <c r="EH10" s="1102"/>
      <c r="EI10" s="1102"/>
      <c r="EJ10" s="1107"/>
      <c r="EK10" s="1102"/>
      <c r="EL10" s="1102"/>
      <c r="EM10" s="1107"/>
    </row>
    <row r="11" spans="2:143" s="1061" customFormat="1" ht="12" customHeight="1">
      <c r="B11" s="1066">
        <v>4</v>
      </c>
      <c r="C11" s="901"/>
      <c r="D11" s="901"/>
      <c r="E11" s="901"/>
      <c r="F11" s="901"/>
      <c r="G11" s="901"/>
      <c r="H11" s="901"/>
      <c r="I11" s="901"/>
      <c r="J11" s="901"/>
      <c r="K11" s="901"/>
      <c r="L11" s="901"/>
      <c r="M11" s="901"/>
      <c r="N11" s="901"/>
      <c r="O11" s="1081"/>
      <c r="P11" s="1087"/>
      <c r="R11" s="1097"/>
      <c r="S11" s="1066">
        <v>3</v>
      </c>
      <c r="T11" s="901"/>
      <c r="U11" s="901"/>
      <c r="V11" s="901"/>
      <c r="W11" s="901"/>
      <c r="X11" s="901"/>
      <c r="Y11" s="901"/>
      <c r="Z11" s="901"/>
      <c r="AA11" s="901"/>
      <c r="AB11" s="901"/>
      <c r="AC11" s="901"/>
      <c r="AD11" s="901"/>
      <c r="AE11" s="901"/>
      <c r="AF11" s="1081"/>
      <c r="AI11" s="1066">
        <v>4</v>
      </c>
      <c r="AJ11" s="901"/>
      <c r="AK11" s="901"/>
      <c r="AL11" s="901"/>
      <c r="AM11" s="901"/>
      <c r="AN11" s="901"/>
      <c r="AO11" s="901"/>
      <c r="AP11" s="901"/>
      <c r="AQ11" s="901"/>
      <c r="AR11" s="901"/>
      <c r="AS11" s="901"/>
      <c r="AT11" s="901"/>
      <c r="AU11" s="901"/>
      <c r="AV11" s="1081"/>
      <c r="AW11" s="1087"/>
      <c r="AY11" s="1097"/>
      <c r="AZ11" s="1066">
        <v>3</v>
      </c>
      <c r="BA11" s="901"/>
      <c r="BB11" s="901"/>
      <c r="BC11" s="901"/>
      <c r="BD11" s="901"/>
      <c r="BE11" s="901"/>
      <c r="BF11" s="901"/>
      <c r="BG11" s="901"/>
      <c r="BH11" s="901"/>
      <c r="BI11" s="901"/>
      <c r="BJ11" s="901"/>
      <c r="BK11" s="901"/>
      <c r="BL11" s="901"/>
      <c r="BM11" s="1081"/>
    </row>
    <row r="12" spans="2:143" ht="27.95" customHeight="1">
      <c r="B12" s="1068"/>
      <c r="C12" s="1075"/>
      <c r="D12" s="1075"/>
      <c r="E12" s="1075"/>
      <c r="F12" s="1075"/>
      <c r="G12" s="1075"/>
      <c r="H12" s="1075"/>
      <c r="I12" s="1075"/>
      <c r="J12" s="1075"/>
      <c r="K12" s="1075"/>
      <c r="L12" s="1078" t="s">
        <v>389</v>
      </c>
      <c r="M12" s="1075"/>
      <c r="N12" s="1075"/>
      <c r="O12" s="1082" t="s">
        <v>391</v>
      </c>
      <c r="P12" s="1086"/>
      <c r="Q12" s="1071"/>
      <c r="R12" s="1096"/>
      <c r="S12" s="1068"/>
      <c r="T12" s="1075"/>
      <c r="U12" s="1075"/>
      <c r="V12" s="1075"/>
      <c r="W12" s="1075"/>
      <c r="X12" s="1075"/>
      <c r="Y12" s="1075"/>
      <c r="Z12" s="1075"/>
      <c r="AA12" s="1075"/>
      <c r="AB12" s="1075"/>
      <c r="AC12" s="1078" t="s">
        <v>389</v>
      </c>
      <c r="AD12" s="1075"/>
      <c r="AE12" s="1075"/>
      <c r="AF12" s="1082" t="s">
        <v>391</v>
      </c>
      <c r="AI12" s="1068"/>
      <c r="AJ12" s="1075"/>
      <c r="AK12" s="1075"/>
      <c r="AL12" s="1075"/>
      <c r="AM12" s="1075"/>
      <c r="AN12" s="1075"/>
      <c r="AO12" s="1075"/>
      <c r="AP12" s="1075"/>
      <c r="AQ12" s="1075"/>
      <c r="AR12" s="1075"/>
      <c r="AS12" s="1078" t="s">
        <v>389</v>
      </c>
      <c r="AT12" s="1075"/>
      <c r="AU12" s="1075"/>
      <c r="AV12" s="1082" t="s">
        <v>391</v>
      </c>
      <c r="AW12" s="1086"/>
      <c r="AX12" s="1071"/>
      <c r="AY12" s="1096"/>
      <c r="AZ12" s="1068"/>
      <c r="BA12" s="1075"/>
      <c r="BB12" s="1075"/>
      <c r="BC12" s="1075"/>
      <c r="BD12" s="1075"/>
      <c r="BE12" s="1075"/>
      <c r="BF12" s="1075"/>
      <c r="BG12" s="1075"/>
      <c r="BH12" s="1075"/>
      <c r="BI12" s="1075"/>
      <c r="BJ12" s="1078" t="s">
        <v>389</v>
      </c>
      <c r="BK12" s="1075"/>
      <c r="BL12" s="1075"/>
      <c r="BM12" s="1082" t="s">
        <v>391</v>
      </c>
    </row>
    <row r="13" spans="2:143" s="1061" customFormat="1" ht="12" customHeight="1">
      <c r="B13" s="1066">
        <v>6</v>
      </c>
      <c r="C13" s="901"/>
      <c r="D13" s="901"/>
      <c r="E13" s="901"/>
      <c r="F13" s="901"/>
      <c r="G13" s="901"/>
      <c r="H13" s="901"/>
      <c r="I13" s="901"/>
      <c r="J13" s="901"/>
      <c r="K13" s="901"/>
      <c r="L13" s="901"/>
      <c r="M13" s="901"/>
      <c r="N13" s="901"/>
      <c r="O13" s="1081"/>
      <c r="P13" s="1087"/>
      <c r="R13" s="1097"/>
      <c r="S13" s="1066">
        <v>5</v>
      </c>
      <c r="T13" s="901"/>
      <c r="U13" s="901"/>
      <c r="V13" s="901"/>
      <c r="W13" s="901"/>
      <c r="X13" s="901"/>
      <c r="Y13" s="901"/>
      <c r="Z13" s="901"/>
      <c r="AA13" s="901"/>
      <c r="AB13" s="901"/>
      <c r="AC13" s="901"/>
      <c r="AD13" s="901"/>
      <c r="AE13" s="901"/>
      <c r="AF13" s="1081"/>
      <c r="AI13" s="1066">
        <v>6</v>
      </c>
      <c r="AJ13" s="901"/>
      <c r="AK13" s="901"/>
      <c r="AL13" s="901"/>
      <c r="AM13" s="901"/>
      <c r="AN13" s="901"/>
      <c r="AO13" s="901"/>
      <c r="AP13" s="901"/>
      <c r="AQ13" s="901"/>
      <c r="AR13" s="901"/>
      <c r="AS13" s="901"/>
      <c r="AT13" s="901"/>
      <c r="AU13" s="901"/>
      <c r="AV13" s="1081"/>
      <c r="AW13" s="1087"/>
      <c r="AY13" s="1097"/>
      <c r="AZ13" s="1066">
        <v>5</v>
      </c>
      <c r="BA13" s="901"/>
      <c r="BB13" s="901"/>
      <c r="BC13" s="901"/>
      <c r="BD13" s="901"/>
      <c r="BE13" s="901"/>
      <c r="BF13" s="901"/>
      <c r="BG13" s="901"/>
      <c r="BH13" s="901"/>
      <c r="BI13" s="901"/>
      <c r="BJ13" s="901"/>
      <c r="BK13" s="901"/>
      <c r="BL13" s="901"/>
      <c r="BM13" s="1081"/>
    </row>
    <row r="14" spans="2:143" ht="27.95" customHeight="1">
      <c r="B14" s="1068"/>
      <c r="C14" s="1075"/>
      <c r="D14" s="1075"/>
      <c r="E14" s="1075"/>
      <c r="F14" s="1075"/>
      <c r="G14" s="1075"/>
      <c r="H14" s="1075"/>
      <c r="I14" s="1075"/>
      <c r="J14" s="1075"/>
      <c r="K14" s="1075"/>
      <c r="L14" s="1078" t="s">
        <v>389</v>
      </c>
      <c r="M14" s="1075"/>
      <c r="N14" s="1075"/>
      <c r="O14" s="1082" t="s">
        <v>391</v>
      </c>
      <c r="P14" s="1088"/>
      <c r="Q14" s="1092"/>
      <c r="R14" s="1098"/>
      <c r="S14" s="1068"/>
      <c r="T14" s="1075"/>
      <c r="U14" s="1075"/>
      <c r="V14" s="1075"/>
      <c r="W14" s="1075"/>
      <c r="X14" s="1075"/>
      <c r="Y14" s="1075"/>
      <c r="Z14" s="1075"/>
      <c r="AA14" s="1075"/>
      <c r="AB14" s="1075"/>
      <c r="AC14" s="1078" t="s">
        <v>389</v>
      </c>
      <c r="AD14" s="1075"/>
      <c r="AE14" s="1075"/>
      <c r="AF14" s="1082" t="s">
        <v>391</v>
      </c>
      <c r="AI14" s="1068"/>
      <c r="AJ14" s="1075"/>
      <c r="AK14" s="1075"/>
      <c r="AL14" s="1075"/>
      <c r="AM14" s="1075"/>
      <c r="AN14" s="1075"/>
      <c r="AO14" s="1075"/>
      <c r="AP14" s="1075"/>
      <c r="AQ14" s="1075"/>
      <c r="AR14" s="1075"/>
      <c r="AS14" s="1078" t="s">
        <v>389</v>
      </c>
      <c r="AT14" s="1075"/>
      <c r="AU14" s="1075"/>
      <c r="AV14" s="1082" t="s">
        <v>391</v>
      </c>
      <c r="AW14" s="1088"/>
      <c r="AX14" s="1092"/>
      <c r="AY14" s="1098"/>
      <c r="AZ14" s="1068"/>
      <c r="BA14" s="1075"/>
      <c r="BB14" s="1075"/>
      <c r="BC14" s="1075"/>
      <c r="BD14" s="1075"/>
      <c r="BE14" s="1075"/>
      <c r="BF14" s="1075"/>
      <c r="BG14" s="1075"/>
      <c r="BH14" s="1075"/>
      <c r="BI14" s="1075"/>
      <c r="BJ14" s="1078" t="s">
        <v>389</v>
      </c>
      <c r="BK14" s="1075"/>
      <c r="BL14" s="1075"/>
      <c r="BM14" s="1082" t="s">
        <v>391</v>
      </c>
    </row>
    <row r="15" spans="2:143" s="1061" customFormat="1" ht="12" customHeight="1">
      <c r="B15" s="1066">
        <v>8</v>
      </c>
      <c r="C15" s="901"/>
      <c r="D15" s="901"/>
      <c r="E15" s="901"/>
      <c r="F15" s="901"/>
      <c r="G15" s="901"/>
      <c r="H15" s="901"/>
      <c r="I15" s="901"/>
      <c r="J15" s="901"/>
      <c r="K15" s="901"/>
      <c r="L15" s="901"/>
      <c r="M15" s="901"/>
      <c r="N15" s="901"/>
      <c r="O15" s="1081"/>
      <c r="P15" s="1089"/>
      <c r="Q15" s="1093"/>
      <c r="R15" s="1099"/>
      <c r="S15" s="1066">
        <v>7</v>
      </c>
      <c r="T15" s="901"/>
      <c r="U15" s="901"/>
      <c r="V15" s="901"/>
      <c r="W15" s="901"/>
      <c r="X15" s="901"/>
      <c r="Y15" s="901"/>
      <c r="Z15" s="901"/>
      <c r="AA15" s="901"/>
      <c r="AB15" s="901"/>
      <c r="AC15" s="901"/>
      <c r="AD15" s="901"/>
      <c r="AE15" s="901"/>
      <c r="AF15" s="1081"/>
      <c r="AI15" s="1066">
        <v>8</v>
      </c>
      <c r="AJ15" s="901"/>
      <c r="AK15" s="901"/>
      <c r="AL15" s="901"/>
      <c r="AM15" s="901"/>
      <c r="AN15" s="901"/>
      <c r="AO15" s="901"/>
      <c r="AP15" s="901"/>
      <c r="AQ15" s="901"/>
      <c r="AR15" s="901"/>
      <c r="AS15" s="901"/>
      <c r="AT15" s="901"/>
      <c r="AU15" s="901"/>
      <c r="AV15" s="1081"/>
      <c r="AW15" s="1089"/>
      <c r="AX15" s="1093"/>
      <c r="AY15" s="1099"/>
      <c r="AZ15" s="1066">
        <v>7</v>
      </c>
      <c r="BA15" s="901"/>
      <c r="BB15" s="901"/>
      <c r="BC15" s="901"/>
      <c r="BD15" s="901"/>
      <c r="BE15" s="901"/>
      <c r="BF15" s="901"/>
      <c r="BG15" s="901"/>
      <c r="BH15" s="901"/>
      <c r="BI15" s="901"/>
      <c r="BJ15" s="901"/>
      <c r="BK15" s="901"/>
      <c r="BL15" s="901"/>
      <c r="BM15" s="1081"/>
    </row>
    <row r="16" spans="2:143" ht="27.95" customHeight="1">
      <c r="B16" s="1068"/>
      <c r="C16" s="1075"/>
      <c r="D16" s="1075"/>
      <c r="E16" s="1075"/>
      <c r="F16" s="1075"/>
      <c r="G16" s="1075"/>
      <c r="H16" s="1075"/>
      <c r="I16" s="1075"/>
      <c r="J16" s="1075"/>
      <c r="K16" s="1075"/>
      <c r="L16" s="1078" t="s">
        <v>389</v>
      </c>
      <c r="M16" s="1075"/>
      <c r="N16" s="1075"/>
      <c r="O16" s="1082" t="s">
        <v>391</v>
      </c>
      <c r="P16" s="1086"/>
      <c r="Q16" s="1071"/>
      <c r="R16" s="1096"/>
      <c r="S16" s="1068"/>
      <c r="T16" s="1075"/>
      <c r="U16" s="1075"/>
      <c r="V16" s="1075"/>
      <c r="W16" s="1075"/>
      <c r="X16" s="1075"/>
      <c r="Y16" s="1075"/>
      <c r="Z16" s="1075"/>
      <c r="AA16" s="1075"/>
      <c r="AB16" s="1075"/>
      <c r="AC16" s="1078" t="s">
        <v>389</v>
      </c>
      <c r="AD16" s="1075"/>
      <c r="AE16" s="1075"/>
      <c r="AF16" s="1082" t="s">
        <v>391</v>
      </c>
      <c r="AI16" s="1068"/>
      <c r="AJ16" s="1075"/>
      <c r="AK16" s="1075"/>
      <c r="AL16" s="1075"/>
      <c r="AM16" s="1075"/>
      <c r="AN16" s="1075"/>
      <c r="AO16" s="1075"/>
      <c r="AP16" s="1075"/>
      <c r="AQ16" s="1075"/>
      <c r="AR16" s="1075"/>
      <c r="AS16" s="1078" t="s">
        <v>389</v>
      </c>
      <c r="AT16" s="1075"/>
      <c r="AU16" s="1075"/>
      <c r="AV16" s="1082" t="s">
        <v>391</v>
      </c>
      <c r="AW16" s="1086"/>
      <c r="AX16" s="1071"/>
      <c r="AY16" s="1096"/>
      <c r="AZ16" s="1068"/>
      <c r="BA16" s="1075"/>
      <c r="BB16" s="1075"/>
      <c r="BC16" s="1075"/>
      <c r="BD16" s="1075"/>
      <c r="BE16" s="1075"/>
      <c r="BF16" s="1075"/>
      <c r="BG16" s="1075"/>
      <c r="BH16" s="1075"/>
      <c r="BI16" s="1075"/>
      <c r="BJ16" s="1078" t="s">
        <v>389</v>
      </c>
      <c r="BK16" s="1075"/>
      <c r="BL16" s="1075"/>
      <c r="BM16" s="1082" t="s">
        <v>391</v>
      </c>
    </row>
    <row r="17" spans="1:65" s="1061" customFormat="1" ht="12" customHeight="1">
      <c r="B17" s="1066">
        <v>10</v>
      </c>
      <c r="C17" s="901"/>
      <c r="D17" s="901"/>
      <c r="E17" s="901"/>
      <c r="F17" s="901"/>
      <c r="G17" s="901"/>
      <c r="H17" s="901"/>
      <c r="I17" s="901"/>
      <c r="J17" s="901"/>
      <c r="K17" s="901"/>
      <c r="L17" s="901"/>
      <c r="M17" s="901"/>
      <c r="N17" s="901"/>
      <c r="O17" s="1081"/>
      <c r="P17" s="1087"/>
      <c r="R17" s="1097"/>
      <c r="S17" s="1066">
        <v>9</v>
      </c>
      <c r="T17" s="901"/>
      <c r="U17" s="901"/>
      <c r="V17" s="901"/>
      <c r="W17" s="901"/>
      <c r="X17" s="901"/>
      <c r="Y17" s="901"/>
      <c r="Z17" s="901"/>
      <c r="AA17" s="901"/>
      <c r="AB17" s="901"/>
      <c r="AC17" s="901"/>
      <c r="AD17" s="901"/>
      <c r="AE17" s="901"/>
      <c r="AF17" s="1081"/>
      <c r="AI17" s="1066">
        <v>10</v>
      </c>
      <c r="AJ17" s="901"/>
      <c r="AK17" s="901"/>
      <c r="AL17" s="901"/>
      <c r="AM17" s="901"/>
      <c r="AN17" s="901"/>
      <c r="AO17" s="901"/>
      <c r="AP17" s="901"/>
      <c r="AQ17" s="901"/>
      <c r="AR17" s="901"/>
      <c r="AS17" s="901"/>
      <c r="AT17" s="901"/>
      <c r="AU17" s="901"/>
      <c r="AV17" s="1081"/>
      <c r="AW17" s="1087"/>
      <c r="AY17" s="1097"/>
      <c r="AZ17" s="1066">
        <v>9</v>
      </c>
      <c r="BA17" s="901"/>
      <c r="BB17" s="901"/>
      <c r="BC17" s="901"/>
      <c r="BD17" s="901"/>
      <c r="BE17" s="901"/>
      <c r="BF17" s="901"/>
      <c r="BG17" s="901"/>
      <c r="BH17" s="901"/>
      <c r="BI17" s="901"/>
      <c r="BJ17" s="901"/>
      <c r="BK17" s="901"/>
      <c r="BL17" s="901"/>
      <c r="BM17" s="1081"/>
    </row>
    <row r="18" spans="1:65" ht="27.95" customHeight="1">
      <c r="B18" s="1068"/>
      <c r="C18" s="1075"/>
      <c r="D18" s="1075"/>
      <c r="E18" s="1075"/>
      <c r="F18" s="1075"/>
      <c r="G18" s="1075"/>
      <c r="H18" s="1075"/>
      <c r="I18" s="1075"/>
      <c r="J18" s="1075"/>
      <c r="K18" s="1075"/>
      <c r="L18" s="1078" t="s">
        <v>389</v>
      </c>
      <c r="M18" s="1075"/>
      <c r="N18" s="1075"/>
      <c r="O18" s="1082" t="s">
        <v>391</v>
      </c>
      <c r="P18" s="1086"/>
      <c r="Q18" s="1071"/>
      <c r="R18" s="1096"/>
      <c r="S18" s="1068"/>
      <c r="T18" s="1075"/>
      <c r="U18" s="1075"/>
      <c r="V18" s="1075"/>
      <c r="W18" s="1075"/>
      <c r="X18" s="1075"/>
      <c r="Y18" s="1075"/>
      <c r="Z18" s="1075"/>
      <c r="AA18" s="1075"/>
      <c r="AB18" s="1075"/>
      <c r="AC18" s="1078" t="s">
        <v>389</v>
      </c>
      <c r="AD18" s="1075"/>
      <c r="AE18" s="1075"/>
      <c r="AF18" s="1082" t="s">
        <v>391</v>
      </c>
      <c r="AI18" s="1068"/>
      <c r="AJ18" s="1075"/>
      <c r="AK18" s="1075"/>
      <c r="AL18" s="1075"/>
      <c r="AM18" s="1075"/>
      <c r="AN18" s="1075"/>
      <c r="AO18" s="1075"/>
      <c r="AP18" s="1075"/>
      <c r="AQ18" s="1075"/>
      <c r="AR18" s="1075"/>
      <c r="AS18" s="1078" t="s">
        <v>389</v>
      </c>
      <c r="AT18" s="1075"/>
      <c r="AU18" s="1075"/>
      <c r="AV18" s="1082" t="s">
        <v>391</v>
      </c>
      <c r="AW18" s="1086"/>
      <c r="AX18" s="1071"/>
      <c r="AY18" s="1096"/>
      <c r="AZ18" s="1068"/>
      <c r="BA18" s="1075"/>
      <c r="BB18" s="1075"/>
      <c r="BC18" s="1075"/>
      <c r="BD18" s="1075"/>
      <c r="BE18" s="1075"/>
      <c r="BF18" s="1075"/>
      <c r="BG18" s="1075"/>
      <c r="BH18" s="1075"/>
      <c r="BI18" s="1075"/>
      <c r="BJ18" s="1078" t="s">
        <v>389</v>
      </c>
      <c r="BK18" s="1075"/>
      <c r="BL18" s="1075"/>
      <c r="BM18" s="1082" t="s">
        <v>391</v>
      </c>
    </row>
    <row r="19" spans="1:65" s="1061" customFormat="1" ht="12" customHeight="1">
      <c r="B19" s="1069" t="s">
        <v>233</v>
      </c>
      <c r="C19" s="1076"/>
      <c r="D19" s="1076"/>
      <c r="E19" s="1076"/>
      <c r="F19" s="1076"/>
      <c r="G19" s="1076"/>
      <c r="H19" s="1076"/>
      <c r="I19" s="1076"/>
      <c r="J19" s="1076"/>
      <c r="K19" s="1076"/>
      <c r="L19" s="1076"/>
      <c r="M19" s="1076"/>
      <c r="N19" s="1076"/>
      <c r="O19" s="1083"/>
      <c r="P19" s="1087"/>
      <c r="R19" s="1097"/>
      <c r="S19" s="1066" t="s">
        <v>292</v>
      </c>
      <c r="T19" s="901"/>
      <c r="U19" s="901"/>
      <c r="V19" s="901"/>
      <c r="W19" s="901"/>
      <c r="X19" s="901"/>
      <c r="Y19" s="901"/>
      <c r="Z19" s="901"/>
      <c r="AA19" s="901"/>
      <c r="AB19" s="901"/>
      <c r="AC19" s="901"/>
      <c r="AD19" s="901"/>
      <c r="AE19" s="901"/>
      <c r="AF19" s="1081"/>
      <c r="AI19" s="1069" t="s">
        <v>233</v>
      </c>
      <c r="AJ19" s="1076"/>
      <c r="AK19" s="1076"/>
      <c r="AL19" s="1076"/>
      <c r="AM19" s="1076"/>
      <c r="AN19" s="1076"/>
      <c r="AO19" s="1076"/>
      <c r="AP19" s="1076"/>
      <c r="AQ19" s="1076"/>
      <c r="AR19" s="1076"/>
      <c r="AS19" s="1076"/>
      <c r="AT19" s="1076"/>
      <c r="AU19" s="1076"/>
      <c r="AV19" s="1083"/>
      <c r="AW19" s="1087"/>
      <c r="AY19" s="1097"/>
      <c r="AZ19" s="1066" t="s">
        <v>292</v>
      </c>
      <c r="BA19" s="901"/>
      <c r="BB19" s="901"/>
      <c r="BC19" s="901"/>
      <c r="BD19" s="901"/>
      <c r="BE19" s="901"/>
      <c r="BF19" s="901"/>
      <c r="BG19" s="901"/>
      <c r="BH19" s="901"/>
      <c r="BI19" s="901"/>
      <c r="BJ19" s="901"/>
      <c r="BK19" s="901"/>
      <c r="BL19" s="901"/>
      <c r="BM19" s="1081"/>
    </row>
    <row r="20" spans="1:65" ht="27.95" customHeight="1">
      <c r="A20" s="1062"/>
      <c r="B20" s="1070"/>
      <c r="C20" s="1077"/>
      <c r="D20" s="1077"/>
      <c r="E20" s="1077"/>
      <c r="F20" s="1077"/>
      <c r="G20" s="1077"/>
      <c r="H20" s="1077"/>
      <c r="I20" s="1077"/>
      <c r="J20" s="1077"/>
      <c r="K20" s="1077"/>
      <c r="L20" s="1079" t="s">
        <v>389</v>
      </c>
      <c r="M20" s="1077"/>
      <c r="N20" s="1077"/>
      <c r="O20" s="1084" t="s">
        <v>391</v>
      </c>
      <c r="P20" s="1090"/>
      <c r="Q20" s="1094"/>
      <c r="R20" s="1100"/>
      <c r="S20" s="1067" t="s">
        <v>245</v>
      </c>
      <c r="T20" s="1074"/>
      <c r="U20" s="1074"/>
      <c r="V20" s="1074"/>
      <c r="W20" s="1074"/>
      <c r="X20" s="1074"/>
      <c r="Y20" s="1074"/>
      <c r="Z20" s="1074"/>
      <c r="AA20" s="1074"/>
      <c r="AB20" s="1074"/>
      <c r="AC20" s="1078" t="s">
        <v>389</v>
      </c>
      <c r="AD20" s="1074" t="s">
        <v>44</v>
      </c>
      <c r="AE20" s="1074"/>
      <c r="AF20" s="1082" t="s">
        <v>391</v>
      </c>
      <c r="AI20" s="1070"/>
      <c r="AJ20" s="1077"/>
      <c r="AK20" s="1077"/>
      <c r="AL20" s="1077"/>
      <c r="AM20" s="1077"/>
      <c r="AN20" s="1077"/>
      <c r="AO20" s="1077"/>
      <c r="AP20" s="1077"/>
      <c r="AQ20" s="1077"/>
      <c r="AR20" s="1077"/>
      <c r="AS20" s="1079" t="s">
        <v>389</v>
      </c>
      <c r="AT20" s="1077"/>
      <c r="AU20" s="1077"/>
      <c r="AV20" s="1084" t="s">
        <v>391</v>
      </c>
      <c r="AW20" s="1090"/>
      <c r="AX20" s="1094"/>
      <c r="AY20" s="1100"/>
      <c r="AZ20" s="1068"/>
      <c r="BA20" s="1075"/>
      <c r="BB20" s="1075"/>
      <c r="BC20" s="1075"/>
      <c r="BD20" s="1075"/>
      <c r="BE20" s="1075"/>
      <c r="BF20" s="1075"/>
      <c r="BG20" s="1075"/>
      <c r="BH20" s="1075"/>
      <c r="BI20" s="1075"/>
      <c r="BJ20" s="1078" t="s">
        <v>389</v>
      </c>
      <c r="BK20" s="1075"/>
      <c r="BL20" s="1075"/>
      <c r="BM20" s="1082" t="s">
        <v>391</v>
      </c>
    </row>
    <row r="21" spans="1:65" ht="18" customHeight="1">
      <c r="A21" s="1062"/>
      <c r="B21" s="1071"/>
      <c r="C21" s="1071"/>
      <c r="D21" s="1071"/>
      <c r="E21" s="1071"/>
      <c r="F21" s="1071"/>
      <c r="G21" s="1071"/>
      <c r="H21" s="1071"/>
      <c r="I21" s="1071"/>
      <c r="J21" s="1071"/>
      <c r="K21" s="1071"/>
      <c r="L21" s="1071"/>
      <c r="M21" s="1071"/>
      <c r="N21" s="1062"/>
      <c r="O21" s="1062"/>
      <c r="P21" s="1062"/>
      <c r="Q21" s="1062"/>
      <c r="R21" s="1101"/>
      <c r="S21" s="1101"/>
      <c r="T21" s="1101"/>
      <c r="U21" s="1101"/>
      <c r="V21" s="1101"/>
      <c r="W21" s="1101"/>
      <c r="X21" s="1101"/>
      <c r="Y21" s="1101"/>
      <c r="Z21" s="1101"/>
      <c r="AA21" s="1101"/>
      <c r="AB21" s="1071"/>
      <c r="AC21" s="1071"/>
      <c r="AD21" s="1062"/>
      <c r="AE21" s="1062"/>
    </row>
    <row r="22" spans="1:65" ht="21.75" customHeight="1">
      <c r="A22" s="1062"/>
      <c r="B22" s="922" t="s">
        <v>487</v>
      </c>
      <c r="C22" s="922"/>
      <c r="D22" s="922"/>
      <c r="E22" s="922"/>
      <c r="F22" s="922"/>
      <c r="G22" s="922"/>
      <c r="H22" s="922"/>
      <c r="I22" s="922"/>
      <c r="J22" s="922"/>
      <c r="K22" s="922"/>
      <c r="L22" s="922"/>
      <c r="M22" s="922"/>
      <c r="N22" s="922"/>
      <c r="O22" s="922"/>
      <c r="P22" s="922"/>
      <c r="Q22" s="922"/>
      <c r="R22" s="922"/>
      <c r="S22" s="922"/>
      <c r="T22" s="922"/>
      <c r="U22" s="922"/>
      <c r="V22" s="922"/>
      <c r="W22" s="922"/>
      <c r="X22" s="922"/>
      <c r="Y22" s="922"/>
      <c r="Z22" s="922"/>
      <c r="AA22" s="922"/>
      <c r="AB22" s="922"/>
      <c r="AC22" s="922"/>
      <c r="AD22" s="922"/>
      <c r="AE22" s="922"/>
      <c r="AF22" s="922"/>
      <c r="AI22" s="922" t="s">
        <v>437</v>
      </c>
      <c r="AJ22" s="922"/>
      <c r="AK22" s="922"/>
      <c r="AL22" s="922"/>
      <c r="AM22" s="922"/>
      <c r="AN22" s="922"/>
      <c r="AO22" s="922"/>
      <c r="AP22" s="922"/>
      <c r="AQ22" s="922"/>
      <c r="AR22" s="922"/>
      <c r="AS22" s="922"/>
      <c r="AT22" s="922"/>
      <c r="AU22" s="922"/>
      <c r="AV22" s="922"/>
      <c r="AW22" s="922"/>
      <c r="AX22" s="922"/>
      <c r="AY22" s="922"/>
      <c r="AZ22" s="922"/>
      <c r="BA22" s="922"/>
      <c r="BB22" s="922"/>
      <c r="BC22" s="922"/>
      <c r="BD22" s="922"/>
      <c r="BE22" s="922"/>
      <c r="BF22" s="922"/>
      <c r="BG22" s="922"/>
      <c r="BH22" s="922"/>
      <c r="BI22" s="922"/>
      <c r="BJ22" s="922"/>
      <c r="BK22" s="922"/>
      <c r="BL22" s="922"/>
      <c r="BM22" s="922"/>
    </row>
    <row r="23" spans="1:65" ht="34.5" customHeight="1">
      <c r="B23" s="1062"/>
      <c r="C23" s="1062"/>
      <c r="D23" s="1062"/>
      <c r="E23" s="1062"/>
      <c r="F23" s="1062"/>
      <c r="G23" s="1062"/>
      <c r="H23" s="1062"/>
      <c r="I23" s="1062"/>
      <c r="J23" s="1062"/>
      <c r="K23" s="1062"/>
      <c r="L23" s="1071"/>
      <c r="M23" s="1062"/>
      <c r="N23" s="1071"/>
      <c r="P23" s="1071"/>
      <c r="Q23" s="1071"/>
      <c r="R23" s="1071"/>
      <c r="S23" s="1062"/>
      <c r="T23" s="1062"/>
      <c r="U23" s="1062"/>
      <c r="V23" s="1062"/>
      <c r="W23" s="1062"/>
      <c r="X23" s="1062"/>
      <c r="Y23" s="1062"/>
      <c r="Z23" s="1062"/>
      <c r="AA23" s="1062"/>
      <c r="AB23" s="1062"/>
      <c r="AC23" s="1071"/>
      <c r="AD23" s="1062"/>
      <c r="AE23" s="1071"/>
      <c r="AI23" s="1062"/>
      <c r="AJ23" s="1062"/>
      <c r="AK23" s="1062"/>
      <c r="AL23" s="1062"/>
      <c r="AM23" s="1062"/>
      <c r="AN23" s="1062"/>
      <c r="AO23" s="1062"/>
      <c r="AP23" s="1062"/>
      <c r="AQ23" s="1062"/>
      <c r="AR23" s="1062"/>
      <c r="AS23" s="1071"/>
      <c r="AT23" s="1062"/>
      <c r="AU23" s="1071"/>
      <c r="AW23" s="1071"/>
      <c r="AX23" s="1071"/>
      <c r="AY23" s="1071"/>
      <c r="AZ23" s="1062"/>
      <c r="BA23" s="1062"/>
      <c r="BB23" s="1062"/>
      <c r="BC23" s="1062"/>
      <c r="BD23" s="1062"/>
      <c r="BE23" s="1062"/>
      <c r="BF23" s="1062"/>
      <c r="BG23" s="1062"/>
      <c r="BH23" s="1062"/>
      <c r="BI23" s="1062"/>
      <c r="BJ23" s="1071"/>
      <c r="BK23" s="1062"/>
      <c r="BL23" s="1071"/>
    </row>
    <row r="24" spans="1:65" ht="12" customHeight="1">
      <c r="B24" s="1066">
        <v>2</v>
      </c>
      <c r="C24" s="901"/>
      <c r="D24" s="901"/>
      <c r="E24" s="901"/>
      <c r="F24" s="901"/>
      <c r="G24" s="901"/>
      <c r="H24" s="901"/>
      <c r="I24" s="901"/>
      <c r="J24" s="901"/>
      <c r="K24" s="901"/>
      <c r="L24" s="901"/>
      <c r="M24" s="901"/>
      <c r="N24" s="901"/>
      <c r="O24" s="1081"/>
      <c r="P24" s="1085"/>
      <c r="Q24" s="1091"/>
      <c r="R24" s="1095"/>
      <c r="S24" s="1066">
        <v>1</v>
      </c>
      <c r="T24" s="901"/>
      <c r="U24" s="901"/>
      <c r="V24" s="901"/>
      <c r="W24" s="901"/>
      <c r="X24" s="901"/>
      <c r="Y24" s="901"/>
      <c r="Z24" s="901"/>
      <c r="AA24" s="901"/>
      <c r="AB24" s="901"/>
      <c r="AC24" s="901"/>
      <c r="AD24" s="901"/>
      <c r="AE24" s="901"/>
      <c r="AF24" s="1081"/>
      <c r="AG24" s="1061"/>
      <c r="AH24" s="1061"/>
      <c r="AI24" s="1066">
        <v>2</v>
      </c>
      <c r="AJ24" s="901"/>
      <c r="AK24" s="901"/>
      <c r="AL24" s="901"/>
      <c r="AM24" s="901"/>
      <c r="AN24" s="901"/>
      <c r="AO24" s="901"/>
      <c r="AP24" s="901"/>
      <c r="AQ24" s="901"/>
      <c r="AR24" s="901"/>
      <c r="AS24" s="901"/>
      <c r="AT24" s="901"/>
      <c r="AU24" s="901"/>
      <c r="AV24" s="1081"/>
      <c r="AW24" s="1085"/>
      <c r="AX24" s="1091"/>
      <c r="AY24" s="1095"/>
      <c r="AZ24" s="1066">
        <v>1</v>
      </c>
      <c r="BA24" s="901"/>
      <c r="BB24" s="901"/>
      <c r="BC24" s="901"/>
      <c r="BD24" s="901"/>
      <c r="BE24" s="901"/>
      <c r="BF24" s="901"/>
      <c r="BG24" s="901"/>
      <c r="BH24" s="901"/>
      <c r="BI24" s="901"/>
      <c r="BJ24" s="901"/>
      <c r="BK24" s="901"/>
      <c r="BL24" s="901"/>
      <c r="BM24" s="1081"/>
    </row>
    <row r="25" spans="1:65" ht="27.95" customHeight="1">
      <c r="B25" s="1068"/>
      <c r="C25" s="1075"/>
      <c r="D25" s="1075"/>
      <c r="E25" s="1075"/>
      <c r="F25" s="1075"/>
      <c r="G25" s="1075"/>
      <c r="H25" s="1075"/>
      <c r="I25" s="1075"/>
      <c r="J25" s="1075"/>
      <c r="K25" s="1075"/>
      <c r="L25" s="1078" t="s">
        <v>389</v>
      </c>
      <c r="M25" s="1075"/>
      <c r="N25" s="1075"/>
      <c r="O25" s="1082" t="s">
        <v>391</v>
      </c>
      <c r="P25" s="1086"/>
      <c r="Q25" s="1071"/>
      <c r="R25" s="1096"/>
      <c r="S25" s="1068"/>
      <c r="T25" s="1075"/>
      <c r="U25" s="1075"/>
      <c r="V25" s="1075"/>
      <c r="W25" s="1075"/>
      <c r="X25" s="1075"/>
      <c r="Y25" s="1075"/>
      <c r="Z25" s="1075"/>
      <c r="AA25" s="1075"/>
      <c r="AB25" s="1075"/>
      <c r="AC25" s="1078" t="s">
        <v>389</v>
      </c>
      <c r="AD25" s="1075"/>
      <c r="AE25" s="1075"/>
      <c r="AF25" s="1082" t="s">
        <v>391</v>
      </c>
      <c r="AI25" s="1068"/>
      <c r="AJ25" s="1075"/>
      <c r="AK25" s="1075"/>
      <c r="AL25" s="1075"/>
      <c r="AM25" s="1075"/>
      <c r="AN25" s="1075"/>
      <c r="AO25" s="1075"/>
      <c r="AP25" s="1075"/>
      <c r="AQ25" s="1075"/>
      <c r="AR25" s="1075"/>
      <c r="AS25" s="1078" t="s">
        <v>389</v>
      </c>
      <c r="AT25" s="1075"/>
      <c r="AU25" s="1075"/>
      <c r="AV25" s="1082" t="s">
        <v>391</v>
      </c>
      <c r="AW25" s="1086"/>
      <c r="AX25" s="1071"/>
      <c r="AY25" s="1096"/>
      <c r="AZ25" s="1068"/>
      <c r="BA25" s="1075"/>
      <c r="BB25" s="1075"/>
      <c r="BC25" s="1075"/>
      <c r="BD25" s="1075"/>
      <c r="BE25" s="1075"/>
      <c r="BF25" s="1075"/>
      <c r="BG25" s="1075"/>
      <c r="BH25" s="1075"/>
      <c r="BI25" s="1075"/>
      <c r="BJ25" s="1078" t="s">
        <v>389</v>
      </c>
      <c r="BK25" s="1075"/>
      <c r="BL25" s="1075"/>
      <c r="BM25" s="1082" t="s">
        <v>391</v>
      </c>
    </row>
    <row r="26" spans="1:65" ht="12" customHeight="1">
      <c r="B26" s="1066">
        <v>4</v>
      </c>
      <c r="C26" s="901"/>
      <c r="D26" s="901"/>
      <c r="E26" s="901"/>
      <c r="F26" s="901"/>
      <c r="G26" s="901"/>
      <c r="H26" s="901"/>
      <c r="I26" s="901"/>
      <c r="J26" s="901"/>
      <c r="K26" s="901"/>
      <c r="L26" s="901"/>
      <c r="M26" s="901"/>
      <c r="N26" s="901"/>
      <c r="O26" s="1081"/>
      <c r="P26" s="1087"/>
      <c r="Q26" s="1061"/>
      <c r="R26" s="1097"/>
      <c r="S26" s="1066">
        <v>3</v>
      </c>
      <c r="T26" s="901"/>
      <c r="U26" s="901"/>
      <c r="V26" s="901"/>
      <c r="W26" s="901"/>
      <c r="X26" s="901"/>
      <c r="Y26" s="901"/>
      <c r="Z26" s="901"/>
      <c r="AA26" s="901"/>
      <c r="AB26" s="901"/>
      <c r="AC26" s="901"/>
      <c r="AD26" s="901"/>
      <c r="AE26" s="901"/>
      <c r="AF26" s="1081"/>
      <c r="AG26" s="1061"/>
      <c r="AH26" s="1061"/>
      <c r="AI26" s="1066">
        <v>4</v>
      </c>
      <c r="AJ26" s="901"/>
      <c r="AK26" s="901"/>
      <c r="AL26" s="901"/>
      <c r="AM26" s="901"/>
      <c r="AN26" s="901"/>
      <c r="AO26" s="901"/>
      <c r="AP26" s="901"/>
      <c r="AQ26" s="901"/>
      <c r="AR26" s="901"/>
      <c r="AS26" s="901"/>
      <c r="AT26" s="901"/>
      <c r="AU26" s="901"/>
      <c r="AV26" s="1081"/>
      <c r="AW26" s="1087"/>
      <c r="AX26" s="1061"/>
      <c r="AY26" s="1097"/>
      <c r="AZ26" s="1066">
        <v>3</v>
      </c>
      <c r="BA26" s="901"/>
      <c r="BB26" s="901"/>
      <c r="BC26" s="901"/>
      <c r="BD26" s="901"/>
      <c r="BE26" s="901"/>
      <c r="BF26" s="901"/>
      <c r="BG26" s="901"/>
      <c r="BH26" s="901"/>
      <c r="BI26" s="901"/>
      <c r="BJ26" s="901"/>
      <c r="BK26" s="901"/>
      <c r="BL26" s="901"/>
      <c r="BM26" s="1081"/>
    </row>
    <row r="27" spans="1:65" ht="27.95" customHeight="1">
      <c r="B27" s="1068"/>
      <c r="C27" s="1075"/>
      <c r="D27" s="1075"/>
      <c r="E27" s="1075"/>
      <c r="F27" s="1075"/>
      <c r="G27" s="1075"/>
      <c r="H27" s="1075"/>
      <c r="I27" s="1075"/>
      <c r="J27" s="1075"/>
      <c r="K27" s="1075"/>
      <c r="L27" s="1078" t="s">
        <v>389</v>
      </c>
      <c r="M27" s="1075"/>
      <c r="N27" s="1075"/>
      <c r="O27" s="1082" t="s">
        <v>391</v>
      </c>
      <c r="P27" s="1086"/>
      <c r="Q27" s="1071"/>
      <c r="R27" s="1096"/>
      <c r="S27" s="1068"/>
      <c r="T27" s="1075"/>
      <c r="U27" s="1075"/>
      <c r="V27" s="1075"/>
      <c r="W27" s="1075"/>
      <c r="X27" s="1075"/>
      <c r="Y27" s="1075"/>
      <c r="Z27" s="1075"/>
      <c r="AA27" s="1075"/>
      <c r="AB27" s="1075"/>
      <c r="AC27" s="1078" t="s">
        <v>389</v>
      </c>
      <c r="AD27" s="1075"/>
      <c r="AE27" s="1075"/>
      <c r="AF27" s="1082" t="s">
        <v>391</v>
      </c>
      <c r="AI27" s="1068"/>
      <c r="AJ27" s="1075"/>
      <c r="AK27" s="1075"/>
      <c r="AL27" s="1075"/>
      <c r="AM27" s="1075"/>
      <c r="AN27" s="1075"/>
      <c r="AO27" s="1075"/>
      <c r="AP27" s="1075"/>
      <c r="AQ27" s="1075"/>
      <c r="AR27" s="1075"/>
      <c r="AS27" s="1078" t="s">
        <v>389</v>
      </c>
      <c r="AT27" s="1075"/>
      <c r="AU27" s="1075"/>
      <c r="AV27" s="1082" t="s">
        <v>391</v>
      </c>
      <c r="AW27" s="1086"/>
      <c r="AX27" s="1071"/>
      <c r="AY27" s="1096"/>
      <c r="AZ27" s="1068"/>
      <c r="BA27" s="1075"/>
      <c r="BB27" s="1075"/>
      <c r="BC27" s="1075"/>
      <c r="BD27" s="1075"/>
      <c r="BE27" s="1075"/>
      <c r="BF27" s="1075"/>
      <c r="BG27" s="1075"/>
      <c r="BH27" s="1075"/>
      <c r="BI27" s="1075"/>
      <c r="BJ27" s="1078" t="s">
        <v>389</v>
      </c>
      <c r="BK27" s="1075"/>
      <c r="BL27" s="1075"/>
      <c r="BM27" s="1082" t="s">
        <v>391</v>
      </c>
    </row>
    <row r="28" spans="1:65" ht="12" customHeight="1">
      <c r="B28" s="1066">
        <v>6</v>
      </c>
      <c r="C28" s="901"/>
      <c r="D28" s="901"/>
      <c r="E28" s="901"/>
      <c r="F28" s="901"/>
      <c r="G28" s="901"/>
      <c r="H28" s="901"/>
      <c r="I28" s="901"/>
      <c r="J28" s="901"/>
      <c r="K28" s="901"/>
      <c r="L28" s="901"/>
      <c r="M28" s="901"/>
      <c r="N28" s="901"/>
      <c r="O28" s="1081"/>
      <c r="P28" s="1087"/>
      <c r="Q28" s="1061"/>
      <c r="R28" s="1097"/>
      <c r="S28" s="1066">
        <v>5</v>
      </c>
      <c r="T28" s="901"/>
      <c r="U28" s="901"/>
      <c r="V28" s="901"/>
      <c r="W28" s="901"/>
      <c r="X28" s="901"/>
      <c r="Y28" s="901"/>
      <c r="Z28" s="901"/>
      <c r="AA28" s="901"/>
      <c r="AB28" s="901"/>
      <c r="AC28" s="901"/>
      <c r="AD28" s="901"/>
      <c r="AE28" s="901"/>
      <c r="AF28" s="1081"/>
      <c r="AG28" s="1061"/>
      <c r="AH28" s="1061"/>
      <c r="AI28" s="1066">
        <v>6</v>
      </c>
      <c r="AJ28" s="901"/>
      <c r="AK28" s="901"/>
      <c r="AL28" s="901"/>
      <c r="AM28" s="901"/>
      <c r="AN28" s="901"/>
      <c r="AO28" s="901"/>
      <c r="AP28" s="901"/>
      <c r="AQ28" s="901"/>
      <c r="AR28" s="901"/>
      <c r="AS28" s="901"/>
      <c r="AT28" s="901"/>
      <c r="AU28" s="901"/>
      <c r="AV28" s="1081"/>
      <c r="AW28" s="1087"/>
      <c r="AX28" s="1061"/>
      <c r="AY28" s="1097"/>
      <c r="AZ28" s="1066">
        <v>5</v>
      </c>
      <c r="BA28" s="901"/>
      <c r="BB28" s="901"/>
      <c r="BC28" s="901"/>
      <c r="BD28" s="901"/>
      <c r="BE28" s="901"/>
      <c r="BF28" s="901"/>
      <c r="BG28" s="901"/>
      <c r="BH28" s="901"/>
      <c r="BI28" s="901"/>
      <c r="BJ28" s="901"/>
      <c r="BK28" s="901"/>
      <c r="BL28" s="901"/>
      <c r="BM28" s="1081"/>
    </row>
    <row r="29" spans="1:65" ht="27.95" customHeight="1">
      <c r="B29" s="1068"/>
      <c r="C29" s="1075"/>
      <c r="D29" s="1075"/>
      <c r="E29" s="1075"/>
      <c r="F29" s="1075"/>
      <c r="G29" s="1075"/>
      <c r="H29" s="1075"/>
      <c r="I29" s="1075"/>
      <c r="J29" s="1075"/>
      <c r="K29" s="1075"/>
      <c r="L29" s="1078" t="s">
        <v>389</v>
      </c>
      <c r="M29" s="1075"/>
      <c r="N29" s="1075"/>
      <c r="O29" s="1082" t="s">
        <v>391</v>
      </c>
      <c r="P29" s="1088"/>
      <c r="Q29" s="1092"/>
      <c r="R29" s="1098"/>
      <c r="S29" s="1068"/>
      <c r="T29" s="1075"/>
      <c r="U29" s="1075"/>
      <c r="V29" s="1075"/>
      <c r="W29" s="1075"/>
      <c r="X29" s="1075"/>
      <c r="Y29" s="1075"/>
      <c r="Z29" s="1075"/>
      <c r="AA29" s="1075"/>
      <c r="AB29" s="1075"/>
      <c r="AC29" s="1078" t="s">
        <v>389</v>
      </c>
      <c r="AD29" s="1075"/>
      <c r="AE29" s="1075"/>
      <c r="AF29" s="1082" t="s">
        <v>391</v>
      </c>
      <c r="AI29" s="1068"/>
      <c r="AJ29" s="1075"/>
      <c r="AK29" s="1075"/>
      <c r="AL29" s="1075"/>
      <c r="AM29" s="1075"/>
      <c r="AN29" s="1075"/>
      <c r="AO29" s="1075"/>
      <c r="AP29" s="1075"/>
      <c r="AQ29" s="1075"/>
      <c r="AR29" s="1075"/>
      <c r="AS29" s="1078" t="s">
        <v>389</v>
      </c>
      <c r="AT29" s="1075"/>
      <c r="AU29" s="1075"/>
      <c r="AV29" s="1082" t="s">
        <v>391</v>
      </c>
      <c r="AW29" s="1088"/>
      <c r="AX29" s="1092"/>
      <c r="AY29" s="1098"/>
      <c r="AZ29" s="1068"/>
      <c r="BA29" s="1075"/>
      <c r="BB29" s="1075"/>
      <c r="BC29" s="1075"/>
      <c r="BD29" s="1075"/>
      <c r="BE29" s="1075"/>
      <c r="BF29" s="1075"/>
      <c r="BG29" s="1075"/>
      <c r="BH29" s="1075"/>
      <c r="BI29" s="1075"/>
      <c r="BJ29" s="1078" t="s">
        <v>389</v>
      </c>
      <c r="BK29" s="1075"/>
      <c r="BL29" s="1075"/>
      <c r="BM29" s="1082" t="s">
        <v>391</v>
      </c>
    </row>
    <row r="30" spans="1:65" ht="12" customHeight="1">
      <c r="B30" s="1066">
        <v>8</v>
      </c>
      <c r="C30" s="901"/>
      <c r="D30" s="901"/>
      <c r="E30" s="901"/>
      <c r="F30" s="901"/>
      <c r="G30" s="901"/>
      <c r="H30" s="901"/>
      <c r="I30" s="901"/>
      <c r="J30" s="901"/>
      <c r="K30" s="901"/>
      <c r="L30" s="901"/>
      <c r="M30" s="901"/>
      <c r="N30" s="901"/>
      <c r="O30" s="1081"/>
      <c r="P30" s="1089"/>
      <c r="Q30" s="1093"/>
      <c r="R30" s="1099"/>
      <c r="S30" s="1066">
        <v>7</v>
      </c>
      <c r="T30" s="901"/>
      <c r="U30" s="901"/>
      <c r="V30" s="901"/>
      <c r="W30" s="901"/>
      <c r="X30" s="901"/>
      <c r="Y30" s="901"/>
      <c r="Z30" s="901"/>
      <c r="AA30" s="901"/>
      <c r="AB30" s="901"/>
      <c r="AC30" s="901"/>
      <c r="AD30" s="901"/>
      <c r="AE30" s="901"/>
      <c r="AF30" s="1081"/>
      <c r="AG30" s="1061"/>
      <c r="AH30" s="1061"/>
      <c r="AI30" s="1066">
        <v>8</v>
      </c>
      <c r="AJ30" s="901"/>
      <c r="AK30" s="901"/>
      <c r="AL30" s="901"/>
      <c r="AM30" s="901"/>
      <c r="AN30" s="901"/>
      <c r="AO30" s="901"/>
      <c r="AP30" s="901"/>
      <c r="AQ30" s="901"/>
      <c r="AR30" s="901"/>
      <c r="AS30" s="901"/>
      <c r="AT30" s="901"/>
      <c r="AU30" s="901"/>
      <c r="AV30" s="1081"/>
      <c r="AW30" s="1089"/>
      <c r="AX30" s="1093"/>
      <c r="AY30" s="1099"/>
      <c r="AZ30" s="1066">
        <v>7</v>
      </c>
      <c r="BA30" s="901"/>
      <c r="BB30" s="901"/>
      <c r="BC30" s="901"/>
      <c r="BD30" s="901"/>
      <c r="BE30" s="901"/>
      <c r="BF30" s="901"/>
      <c r="BG30" s="901"/>
      <c r="BH30" s="901"/>
      <c r="BI30" s="901"/>
      <c r="BJ30" s="901"/>
      <c r="BK30" s="901"/>
      <c r="BL30" s="901"/>
      <c r="BM30" s="1081"/>
    </row>
    <row r="31" spans="1:65" ht="27.95" customHeight="1">
      <c r="B31" s="1068"/>
      <c r="C31" s="1075"/>
      <c r="D31" s="1075"/>
      <c r="E31" s="1075"/>
      <c r="F31" s="1075"/>
      <c r="G31" s="1075"/>
      <c r="H31" s="1075"/>
      <c r="I31" s="1075"/>
      <c r="J31" s="1075"/>
      <c r="K31" s="1075"/>
      <c r="L31" s="1078" t="s">
        <v>389</v>
      </c>
      <c r="M31" s="1075"/>
      <c r="N31" s="1075"/>
      <c r="O31" s="1082" t="s">
        <v>391</v>
      </c>
      <c r="P31" s="1086"/>
      <c r="Q31" s="1071"/>
      <c r="R31" s="1096"/>
      <c r="S31" s="1068"/>
      <c r="T31" s="1075"/>
      <c r="U31" s="1075"/>
      <c r="V31" s="1075"/>
      <c r="W31" s="1075"/>
      <c r="X31" s="1075"/>
      <c r="Y31" s="1075"/>
      <c r="Z31" s="1075"/>
      <c r="AA31" s="1075"/>
      <c r="AB31" s="1075"/>
      <c r="AC31" s="1078" t="s">
        <v>389</v>
      </c>
      <c r="AD31" s="1075"/>
      <c r="AE31" s="1075"/>
      <c r="AF31" s="1082" t="s">
        <v>391</v>
      </c>
      <c r="AI31" s="1068"/>
      <c r="AJ31" s="1075"/>
      <c r="AK31" s="1075"/>
      <c r="AL31" s="1075"/>
      <c r="AM31" s="1075"/>
      <c r="AN31" s="1075"/>
      <c r="AO31" s="1075"/>
      <c r="AP31" s="1075"/>
      <c r="AQ31" s="1075"/>
      <c r="AR31" s="1075"/>
      <c r="AS31" s="1078" t="s">
        <v>389</v>
      </c>
      <c r="AT31" s="1075"/>
      <c r="AU31" s="1075"/>
      <c r="AV31" s="1082" t="s">
        <v>391</v>
      </c>
      <c r="AW31" s="1086"/>
      <c r="AX31" s="1071"/>
      <c r="AY31" s="1096"/>
      <c r="AZ31" s="1068"/>
      <c r="BA31" s="1075"/>
      <c r="BB31" s="1075"/>
      <c r="BC31" s="1075"/>
      <c r="BD31" s="1075"/>
      <c r="BE31" s="1075"/>
      <c r="BF31" s="1075"/>
      <c r="BG31" s="1075"/>
      <c r="BH31" s="1075"/>
      <c r="BI31" s="1075"/>
      <c r="BJ31" s="1078" t="s">
        <v>389</v>
      </c>
      <c r="BK31" s="1075"/>
      <c r="BL31" s="1075"/>
      <c r="BM31" s="1082" t="s">
        <v>391</v>
      </c>
    </row>
    <row r="32" spans="1:65" ht="12" customHeight="1">
      <c r="B32" s="1066">
        <v>10</v>
      </c>
      <c r="C32" s="901"/>
      <c r="D32" s="901"/>
      <c r="E32" s="901"/>
      <c r="F32" s="901"/>
      <c r="G32" s="901"/>
      <c r="H32" s="901"/>
      <c r="I32" s="901"/>
      <c r="J32" s="901"/>
      <c r="K32" s="901"/>
      <c r="L32" s="901"/>
      <c r="M32" s="901"/>
      <c r="N32" s="901"/>
      <c r="O32" s="1081"/>
      <c r="P32" s="1087"/>
      <c r="Q32" s="1061"/>
      <c r="R32" s="1097"/>
      <c r="S32" s="1066">
        <v>9</v>
      </c>
      <c r="T32" s="901"/>
      <c r="U32" s="901"/>
      <c r="V32" s="901"/>
      <c r="W32" s="901"/>
      <c r="X32" s="901"/>
      <c r="Y32" s="901"/>
      <c r="Z32" s="901"/>
      <c r="AA32" s="901"/>
      <c r="AB32" s="901"/>
      <c r="AC32" s="901"/>
      <c r="AD32" s="901"/>
      <c r="AE32" s="901"/>
      <c r="AF32" s="1081"/>
      <c r="AG32" s="1061"/>
      <c r="AH32" s="1061"/>
      <c r="AI32" s="1066">
        <v>10</v>
      </c>
      <c r="AJ32" s="901"/>
      <c r="AK32" s="901"/>
      <c r="AL32" s="901"/>
      <c r="AM32" s="901"/>
      <c r="AN32" s="901"/>
      <c r="AO32" s="901"/>
      <c r="AP32" s="901"/>
      <c r="AQ32" s="901"/>
      <c r="AR32" s="901"/>
      <c r="AS32" s="901"/>
      <c r="AT32" s="901"/>
      <c r="AU32" s="901"/>
      <c r="AV32" s="1081"/>
      <c r="AW32" s="1087"/>
      <c r="AX32" s="1061"/>
      <c r="AY32" s="1097"/>
      <c r="AZ32" s="1066">
        <v>9</v>
      </c>
      <c r="BA32" s="901"/>
      <c r="BB32" s="901"/>
      <c r="BC32" s="901"/>
      <c r="BD32" s="901"/>
      <c r="BE32" s="901"/>
      <c r="BF32" s="901"/>
      <c r="BG32" s="901"/>
      <c r="BH32" s="901"/>
      <c r="BI32" s="901"/>
      <c r="BJ32" s="901"/>
      <c r="BK32" s="901"/>
      <c r="BL32" s="901"/>
      <c r="BM32" s="1081"/>
    </row>
    <row r="33" spans="2:77" ht="27.95" customHeight="1">
      <c r="B33" s="1068"/>
      <c r="C33" s="1075"/>
      <c r="D33" s="1075"/>
      <c r="E33" s="1075"/>
      <c r="F33" s="1075"/>
      <c r="G33" s="1075"/>
      <c r="H33" s="1075"/>
      <c r="I33" s="1075"/>
      <c r="J33" s="1075"/>
      <c r="K33" s="1075"/>
      <c r="L33" s="1078" t="s">
        <v>389</v>
      </c>
      <c r="M33" s="1075"/>
      <c r="N33" s="1075"/>
      <c r="O33" s="1082" t="s">
        <v>391</v>
      </c>
      <c r="P33" s="1086"/>
      <c r="Q33" s="1071"/>
      <c r="R33" s="1096"/>
      <c r="S33" s="1068"/>
      <c r="T33" s="1075"/>
      <c r="U33" s="1075"/>
      <c r="V33" s="1075"/>
      <c r="W33" s="1075"/>
      <c r="X33" s="1075"/>
      <c r="Y33" s="1075"/>
      <c r="Z33" s="1075"/>
      <c r="AA33" s="1075"/>
      <c r="AB33" s="1075"/>
      <c r="AC33" s="1078" t="s">
        <v>389</v>
      </c>
      <c r="AD33" s="1075"/>
      <c r="AE33" s="1075"/>
      <c r="AF33" s="1082" t="s">
        <v>391</v>
      </c>
      <c r="AI33" s="1068"/>
      <c r="AJ33" s="1075"/>
      <c r="AK33" s="1075"/>
      <c r="AL33" s="1075"/>
      <c r="AM33" s="1075"/>
      <c r="AN33" s="1075"/>
      <c r="AO33" s="1075"/>
      <c r="AP33" s="1075"/>
      <c r="AQ33" s="1075"/>
      <c r="AR33" s="1075"/>
      <c r="AS33" s="1078" t="s">
        <v>389</v>
      </c>
      <c r="AT33" s="1075"/>
      <c r="AU33" s="1075"/>
      <c r="AV33" s="1082" t="s">
        <v>391</v>
      </c>
      <c r="AW33" s="1086"/>
      <c r="AX33" s="1071"/>
      <c r="AY33" s="1096"/>
      <c r="AZ33" s="1068"/>
      <c r="BA33" s="1075"/>
      <c r="BB33" s="1075"/>
      <c r="BC33" s="1075"/>
      <c r="BD33" s="1075"/>
      <c r="BE33" s="1075"/>
      <c r="BF33" s="1075"/>
      <c r="BG33" s="1075"/>
      <c r="BH33" s="1075"/>
      <c r="BI33" s="1075"/>
      <c r="BJ33" s="1078" t="s">
        <v>389</v>
      </c>
      <c r="BK33" s="1075"/>
      <c r="BL33" s="1075"/>
      <c r="BM33" s="1082" t="s">
        <v>391</v>
      </c>
    </row>
    <row r="34" spans="2:77" ht="12" customHeight="1">
      <c r="B34" s="1069" t="s">
        <v>233</v>
      </c>
      <c r="C34" s="1076"/>
      <c r="D34" s="1076"/>
      <c r="E34" s="1076"/>
      <c r="F34" s="1076"/>
      <c r="G34" s="1076"/>
      <c r="H34" s="1076"/>
      <c r="I34" s="1076"/>
      <c r="J34" s="1076"/>
      <c r="K34" s="1076"/>
      <c r="L34" s="1076"/>
      <c r="M34" s="1076"/>
      <c r="N34" s="1076"/>
      <c r="O34" s="1083"/>
      <c r="P34" s="1087"/>
      <c r="Q34" s="1061"/>
      <c r="R34" s="1097"/>
      <c r="S34" s="1066" t="s">
        <v>292</v>
      </c>
      <c r="T34" s="901"/>
      <c r="U34" s="901"/>
      <c r="V34" s="901"/>
      <c r="W34" s="901"/>
      <c r="X34" s="901"/>
      <c r="Y34" s="901"/>
      <c r="Z34" s="901"/>
      <c r="AA34" s="901"/>
      <c r="AB34" s="901"/>
      <c r="AC34" s="901"/>
      <c r="AD34" s="901"/>
      <c r="AE34" s="901"/>
      <c r="AF34" s="1081"/>
      <c r="AG34" s="1061"/>
      <c r="AH34" s="1061"/>
      <c r="AI34" s="1069" t="s">
        <v>233</v>
      </c>
      <c r="AJ34" s="1076"/>
      <c r="AK34" s="1076"/>
      <c r="AL34" s="1076"/>
      <c r="AM34" s="1076"/>
      <c r="AN34" s="1076"/>
      <c r="AO34" s="1076"/>
      <c r="AP34" s="1076"/>
      <c r="AQ34" s="1076"/>
      <c r="AR34" s="1076"/>
      <c r="AS34" s="1076"/>
      <c r="AT34" s="1076"/>
      <c r="AU34" s="1076"/>
      <c r="AV34" s="1083"/>
      <c r="AW34" s="1087"/>
      <c r="AX34" s="1061"/>
      <c r="AY34" s="1097"/>
      <c r="AZ34" s="1066" t="s">
        <v>292</v>
      </c>
      <c r="BA34" s="901"/>
      <c r="BB34" s="901"/>
      <c r="BC34" s="901"/>
      <c r="BD34" s="901"/>
      <c r="BE34" s="901"/>
      <c r="BF34" s="901"/>
      <c r="BG34" s="901"/>
      <c r="BH34" s="901"/>
      <c r="BI34" s="901"/>
      <c r="BJ34" s="901"/>
      <c r="BK34" s="901"/>
      <c r="BL34" s="901"/>
      <c r="BM34" s="1081"/>
    </row>
    <row r="35" spans="2:77" ht="27.95" customHeight="1">
      <c r="B35" s="1070"/>
      <c r="C35" s="1077"/>
      <c r="D35" s="1077"/>
      <c r="E35" s="1077"/>
      <c r="F35" s="1077"/>
      <c r="G35" s="1077"/>
      <c r="H35" s="1077"/>
      <c r="I35" s="1077"/>
      <c r="J35" s="1077"/>
      <c r="K35" s="1077"/>
      <c r="L35" s="1079" t="s">
        <v>389</v>
      </c>
      <c r="M35" s="1077"/>
      <c r="N35" s="1077"/>
      <c r="O35" s="1084" t="s">
        <v>391</v>
      </c>
      <c r="P35" s="1090"/>
      <c r="Q35" s="1094"/>
      <c r="R35" s="1100"/>
      <c r="S35" s="1068"/>
      <c r="T35" s="1075"/>
      <c r="U35" s="1075"/>
      <c r="V35" s="1075"/>
      <c r="W35" s="1075"/>
      <c r="X35" s="1075"/>
      <c r="Y35" s="1075"/>
      <c r="Z35" s="1075"/>
      <c r="AA35" s="1075"/>
      <c r="AB35" s="1075"/>
      <c r="AC35" s="1078" t="s">
        <v>389</v>
      </c>
      <c r="AD35" s="1075"/>
      <c r="AE35" s="1075"/>
      <c r="AF35" s="1082" t="s">
        <v>391</v>
      </c>
      <c r="AI35" s="1070"/>
      <c r="AJ35" s="1077"/>
      <c r="AK35" s="1077"/>
      <c r="AL35" s="1077"/>
      <c r="AM35" s="1077"/>
      <c r="AN35" s="1077"/>
      <c r="AO35" s="1077"/>
      <c r="AP35" s="1077"/>
      <c r="AQ35" s="1077"/>
      <c r="AR35" s="1077"/>
      <c r="AS35" s="1079" t="s">
        <v>389</v>
      </c>
      <c r="AT35" s="1077"/>
      <c r="AU35" s="1077"/>
      <c r="AV35" s="1084" t="s">
        <v>391</v>
      </c>
      <c r="AW35" s="1090"/>
      <c r="AX35" s="1094"/>
      <c r="AY35" s="1100"/>
      <c r="AZ35" s="1068"/>
      <c r="BA35" s="1075"/>
      <c r="BB35" s="1075"/>
      <c r="BC35" s="1075"/>
      <c r="BD35" s="1075"/>
      <c r="BE35" s="1075"/>
      <c r="BF35" s="1075"/>
      <c r="BG35" s="1075"/>
      <c r="BH35" s="1075"/>
      <c r="BI35" s="1075"/>
      <c r="BJ35" s="1078" t="s">
        <v>389</v>
      </c>
      <c r="BK35" s="1075"/>
      <c r="BL35" s="1075"/>
      <c r="BM35" s="1082" t="s">
        <v>391</v>
      </c>
    </row>
    <row r="36" spans="2:77" ht="18" customHeight="1"/>
    <row r="37" spans="2:77">
      <c r="B37" s="1061" t="s">
        <v>144</v>
      </c>
      <c r="C37" s="1061"/>
      <c r="D37" s="1061"/>
      <c r="E37" s="1061"/>
      <c r="F37" s="1061"/>
      <c r="G37" s="1061"/>
      <c r="H37" s="1061"/>
      <c r="I37" s="1061"/>
      <c r="J37" s="1061"/>
      <c r="K37" s="1061"/>
      <c r="L37" s="1071"/>
      <c r="M37" s="1071"/>
      <c r="N37" s="1071"/>
      <c r="O37" s="1071"/>
      <c r="P37" s="1071"/>
      <c r="Q37" s="1071"/>
      <c r="R37" s="1071"/>
      <c r="S37" s="1071"/>
      <c r="T37" s="1071"/>
      <c r="U37" s="1071"/>
      <c r="V37" s="1071"/>
      <c r="W37" s="1071"/>
      <c r="X37" s="1071"/>
      <c r="Y37" s="1071"/>
      <c r="Z37" s="1071"/>
      <c r="AA37" s="1071"/>
      <c r="AB37" s="1071"/>
    </row>
    <row r="38" spans="2:77">
      <c r="B38" s="1072" t="s">
        <v>488</v>
      </c>
      <c r="C38" s="1072"/>
      <c r="D38" s="1072"/>
      <c r="E38" s="1072"/>
      <c r="F38" s="1072"/>
      <c r="G38" s="1072"/>
      <c r="H38" s="1072"/>
      <c r="I38" s="1072"/>
      <c r="J38" s="1072"/>
      <c r="K38" s="1072"/>
      <c r="L38" s="1072"/>
      <c r="M38" s="1072"/>
      <c r="N38" s="1072"/>
      <c r="O38" s="1072"/>
      <c r="P38" s="1072" t="s">
        <v>97</v>
      </c>
      <c r="Q38" s="1072"/>
      <c r="R38" s="1072"/>
      <c r="S38" s="1072"/>
      <c r="T38" s="1072"/>
      <c r="U38" s="1072"/>
      <c r="V38" s="1072"/>
      <c r="W38" s="1072"/>
      <c r="X38" s="1072"/>
      <c r="Y38" s="1072"/>
      <c r="Z38" s="1072"/>
      <c r="AA38" s="1072"/>
      <c r="AB38" s="1072"/>
      <c r="AC38" s="1072"/>
      <c r="AD38" s="1072" t="s">
        <v>482</v>
      </c>
      <c r="AE38" s="1072"/>
      <c r="AF38" s="1072"/>
      <c r="AG38" s="1072"/>
      <c r="AH38" s="1072"/>
      <c r="AI38" s="1072"/>
      <c r="AJ38" s="1072"/>
      <c r="AK38" s="1072"/>
      <c r="AL38" s="1072"/>
      <c r="AM38" s="1072"/>
      <c r="AN38" s="1072"/>
      <c r="AO38" s="1072"/>
      <c r="AP38" s="1072"/>
      <c r="AQ38" s="1072"/>
      <c r="AR38" s="1072"/>
      <c r="AS38" s="1072"/>
      <c r="AT38" s="1072"/>
      <c r="AU38" s="1072"/>
      <c r="AV38" s="1072"/>
      <c r="AW38" s="1072"/>
      <c r="AX38" s="1072"/>
      <c r="AY38" s="1072"/>
      <c r="AZ38" s="1072"/>
      <c r="BA38" s="1072"/>
      <c r="BB38" s="1072"/>
      <c r="BC38" s="1072"/>
      <c r="BD38" s="1072"/>
      <c r="BE38" s="1072"/>
      <c r="BN38" s="1102"/>
      <c r="BO38" s="1102"/>
      <c r="BP38" s="1102"/>
      <c r="BQ38" s="1102"/>
      <c r="BR38" s="1102"/>
      <c r="BS38" s="1102"/>
      <c r="BT38" s="1102"/>
      <c r="BU38" s="1102"/>
      <c r="BV38" s="1102"/>
      <c r="BW38" s="1102"/>
      <c r="BX38" s="1102"/>
      <c r="BY38" s="1102"/>
    </row>
    <row r="39" spans="2:77">
      <c r="B39" s="1073"/>
      <c r="C39" s="1073"/>
      <c r="D39" s="1073"/>
      <c r="E39" s="1073"/>
      <c r="F39" s="1073"/>
      <c r="G39" s="1073"/>
      <c r="H39" s="1073"/>
      <c r="I39" s="1073"/>
      <c r="J39" s="1073"/>
      <c r="K39" s="1073"/>
      <c r="L39" s="1073"/>
      <c r="M39" s="1073"/>
      <c r="N39" s="1073"/>
      <c r="O39" s="1073"/>
      <c r="P39" s="1073"/>
      <c r="Q39" s="1073"/>
      <c r="R39" s="1073"/>
      <c r="S39" s="1073"/>
      <c r="T39" s="1073"/>
      <c r="U39" s="1073"/>
      <c r="V39" s="1073"/>
      <c r="W39" s="1073"/>
      <c r="X39" s="1073"/>
      <c r="Y39" s="1073"/>
      <c r="Z39" s="1073"/>
      <c r="AA39" s="1073"/>
      <c r="AB39" s="1073"/>
      <c r="AC39" s="1073"/>
      <c r="AD39" s="1073"/>
      <c r="AE39" s="1073"/>
      <c r="AF39" s="1073"/>
      <c r="AG39" s="1073"/>
      <c r="AH39" s="1073"/>
      <c r="AI39" s="1073"/>
      <c r="AJ39" s="1073"/>
      <c r="AK39" s="1073"/>
      <c r="AL39" s="1073"/>
      <c r="AM39" s="1073"/>
      <c r="AN39" s="1073"/>
      <c r="AO39" s="1073"/>
      <c r="AP39" s="1073"/>
      <c r="AQ39" s="1073"/>
      <c r="AR39" s="1073"/>
      <c r="AS39" s="1073"/>
      <c r="AT39" s="1073"/>
      <c r="AU39" s="1073"/>
      <c r="AV39" s="1073"/>
      <c r="AW39" s="1073"/>
      <c r="AX39" s="1073"/>
      <c r="AY39" s="1073"/>
      <c r="AZ39" s="1073"/>
      <c r="BA39" s="1073"/>
      <c r="BB39" s="1073"/>
      <c r="BC39" s="1073"/>
      <c r="BD39" s="1073"/>
      <c r="BE39" s="1073"/>
      <c r="BN39" s="1103"/>
      <c r="BO39" s="1103"/>
      <c r="BP39" s="1103"/>
      <c r="BQ39" s="1103"/>
      <c r="BR39" s="1103"/>
      <c r="BS39" s="1103"/>
      <c r="BT39" s="1103"/>
      <c r="BU39" s="1103"/>
      <c r="BV39" s="1103"/>
      <c r="BW39" s="1103"/>
      <c r="BX39" s="1103"/>
      <c r="BY39" s="1103"/>
    </row>
    <row r="40" spans="2:77">
      <c r="B40" s="1073"/>
      <c r="C40" s="1073"/>
      <c r="D40" s="1073"/>
      <c r="E40" s="1073"/>
      <c r="F40" s="1073"/>
      <c r="G40" s="1073"/>
      <c r="H40" s="1073"/>
      <c r="I40" s="1073"/>
      <c r="J40" s="1073"/>
      <c r="K40" s="1073"/>
      <c r="L40" s="1073"/>
      <c r="M40" s="1073"/>
      <c r="N40" s="1073"/>
      <c r="O40" s="1073"/>
      <c r="P40" s="1073"/>
      <c r="Q40" s="1073"/>
      <c r="R40" s="1073"/>
      <c r="S40" s="1073"/>
      <c r="T40" s="1073"/>
      <c r="U40" s="1073"/>
      <c r="V40" s="1073"/>
      <c r="W40" s="1073"/>
      <c r="X40" s="1073"/>
      <c r="Y40" s="1073"/>
      <c r="Z40" s="1073"/>
      <c r="AA40" s="1073"/>
      <c r="AB40" s="1073"/>
      <c r="AC40" s="1073"/>
      <c r="AD40" s="1073"/>
      <c r="AE40" s="1073"/>
      <c r="AF40" s="1073"/>
      <c r="AG40" s="1073"/>
      <c r="AH40" s="1073"/>
      <c r="AI40" s="1073"/>
      <c r="AJ40" s="1073"/>
      <c r="AK40" s="1073"/>
      <c r="AL40" s="1073"/>
      <c r="AM40" s="1073"/>
      <c r="AN40" s="1073"/>
      <c r="AO40" s="1073"/>
      <c r="AP40" s="1073"/>
      <c r="AQ40" s="1073"/>
      <c r="AR40" s="1073"/>
      <c r="AS40" s="1073"/>
      <c r="AT40" s="1073"/>
      <c r="AU40" s="1073"/>
      <c r="AV40" s="1073"/>
      <c r="AW40" s="1073"/>
      <c r="AX40" s="1073"/>
      <c r="AY40" s="1073"/>
      <c r="AZ40" s="1073"/>
      <c r="BA40" s="1073"/>
      <c r="BB40" s="1073"/>
      <c r="BC40" s="1073"/>
      <c r="BD40" s="1073"/>
      <c r="BE40" s="1073"/>
      <c r="BN40" s="1103"/>
      <c r="BO40" s="1103"/>
      <c r="BP40" s="1103"/>
      <c r="BQ40" s="1103"/>
      <c r="BR40" s="1103"/>
      <c r="BS40" s="1103"/>
      <c r="BT40" s="1103"/>
      <c r="BU40" s="1103"/>
      <c r="BV40" s="1103"/>
      <c r="BW40" s="1103"/>
      <c r="BX40" s="1103"/>
      <c r="BY40" s="1103"/>
    </row>
    <row r="41" spans="2:77">
      <c r="B41" s="1072" t="s">
        <v>99</v>
      </c>
      <c r="C41" s="1072"/>
      <c r="D41" s="1072"/>
      <c r="E41" s="1072"/>
      <c r="F41" s="1072"/>
      <c r="G41" s="1072"/>
      <c r="H41" s="1072"/>
      <c r="I41" s="1072"/>
      <c r="J41" s="1072"/>
      <c r="K41" s="1072"/>
      <c r="L41" s="1072"/>
      <c r="M41" s="1072"/>
      <c r="N41" s="1072"/>
      <c r="O41" s="1072"/>
      <c r="P41" s="1072" t="s">
        <v>483</v>
      </c>
      <c r="Q41" s="1072"/>
      <c r="R41" s="1072"/>
      <c r="S41" s="1072"/>
      <c r="T41" s="1072"/>
      <c r="U41" s="1072"/>
      <c r="V41" s="1072"/>
      <c r="W41" s="1072"/>
      <c r="X41" s="1072"/>
      <c r="Y41" s="1072"/>
      <c r="Z41" s="1072"/>
      <c r="AA41" s="1072"/>
      <c r="AB41" s="1072"/>
      <c r="AC41" s="1072"/>
      <c r="AD41" s="1072" t="s">
        <v>484</v>
      </c>
      <c r="AE41" s="1072"/>
      <c r="AF41" s="1072"/>
      <c r="AG41" s="1072"/>
      <c r="AH41" s="1072"/>
      <c r="AI41" s="1072"/>
      <c r="AJ41" s="1072"/>
      <c r="AK41" s="1072"/>
      <c r="AL41" s="1072"/>
      <c r="AM41" s="1072"/>
      <c r="AN41" s="1072"/>
      <c r="AO41" s="1072"/>
      <c r="AP41" s="1072"/>
      <c r="AQ41" s="1072"/>
      <c r="AR41" s="1072"/>
      <c r="AS41" s="1072"/>
      <c r="AT41" s="1072"/>
      <c r="AU41" s="1072"/>
      <c r="AV41" s="1072"/>
      <c r="AW41" s="1072"/>
      <c r="AX41" s="1072"/>
      <c r="AY41" s="1072"/>
      <c r="AZ41" s="1072"/>
      <c r="BA41" s="1072"/>
      <c r="BB41" s="1072"/>
      <c r="BC41" s="1072"/>
      <c r="BD41" s="1072"/>
      <c r="BE41" s="1072"/>
      <c r="BN41" s="1102"/>
      <c r="BO41" s="1102"/>
      <c r="BP41" s="1102"/>
      <c r="BQ41" s="1102"/>
      <c r="BR41" s="1102"/>
      <c r="BS41" s="1102"/>
      <c r="BT41" s="1102"/>
      <c r="BU41" s="1102"/>
      <c r="BV41" s="1102"/>
      <c r="BW41" s="1102"/>
      <c r="BX41" s="1102"/>
      <c r="BY41" s="1102"/>
    </row>
    <row r="42" spans="2:77">
      <c r="B42" s="1073"/>
      <c r="C42" s="1073"/>
      <c r="D42" s="1073"/>
      <c r="E42" s="1073"/>
      <c r="F42" s="1073"/>
      <c r="G42" s="1073"/>
      <c r="H42" s="1073"/>
      <c r="I42" s="1073"/>
      <c r="J42" s="1073"/>
      <c r="K42" s="1073"/>
      <c r="L42" s="1073"/>
      <c r="M42" s="1073"/>
      <c r="N42" s="1073"/>
      <c r="O42" s="1073"/>
      <c r="P42" s="1073"/>
      <c r="Q42" s="1073"/>
      <c r="R42" s="1073"/>
      <c r="S42" s="1073"/>
      <c r="T42" s="1073"/>
      <c r="U42" s="1073"/>
      <c r="V42" s="1073"/>
      <c r="W42" s="1073"/>
      <c r="X42" s="1073"/>
      <c r="Y42" s="1073"/>
      <c r="Z42" s="1073"/>
      <c r="AA42" s="1073"/>
      <c r="AB42" s="1073"/>
      <c r="AC42" s="1073"/>
      <c r="AD42" s="1073"/>
      <c r="AE42" s="1073"/>
      <c r="AF42" s="1073"/>
      <c r="AG42" s="1073"/>
      <c r="AH42" s="1073"/>
      <c r="AI42" s="1073"/>
      <c r="AJ42" s="1073"/>
      <c r="AK42" s="1073"/>
      <c r="AL42" s="1073"/>
      <c r="AM42" s="1073"/>
      <c r="AN42" s="1073"/>
      <c r="AO42" s="1073"/>
      <c r="AP42" s="1073"/>
      <c r="AQ42" s="1073"/>
      <c r="AR42" s="1073"/>
      <c r="AS42" s="1073"/>
      <c r="AT42" s="1073"/>
      <c r="AU42" s="1073"/>
      <c r="AV42" s="1073"/>
      <c r="AW42" s="1073"/>
      <c r="AX42" s="1073"/>
      <c r="AY42" s="1073"/>
      <c r="AZ42" s="1073"/>
      <c r="BA42" s="1073"/>
      <c r="BB42" s="1073"/>
      <c r="BC42" s="1073"/>
      <c r="BD42" s="1073"/>
      <c r="BE42" s="1073"/>
      <c r="BN42" s="1103"/>
      <c r="BO42" s="1103"/>
      <c r="BP42" s="1103"/>
      <c r="BQ42" s="1103"/>
      <c r="BR42" s="1103"/>
      <c r="BS42" s="1103"/>
      <c r="BT42" s="1103"/>
      <c r="BU42" s="1103"/>
      <c r="BV42" s="1103"/>
      <c r="BW42" s="1103"/>
      <c r="BX42" s="1103"/>
      <c r="BY42" s="1103"/>
    </row>
    <row r="43" spans="2:77">
      <c r="B43" s="1073"/>
      <c r="C43" s="1073"/>
      <c r="D43" s="1073"/>
      <c r="E43" s="1073"/>
      <c r="F43" s="1073"/>
      <c r="G43" s="1073"/>
      <c r="H43" s="1073"/>
      <c r="I43" s="1073"/>
      <c r="J43" s="1073"/>
      <c r="K43" s="1073"/>
      <c r="L43" s="1073"/>
      <c r="M43" s="1073"/>
      <c r="N43" s="1073"/>
      <c r="O43" s="1073"/>
      <c r="P43" s="1073"/>
      <c r="Q43" s="1073"/>
      <c r="R43" s="1073"/>
      <c r="S43" s="1073"/>
      <c r="T43" s="1073"/>
      <c r="U43" s="1073"/>
      <c r="V43" s="1073"/>
      <c r="W43" s="1073"/>
      <c r="X43" s="1073"/>
      <c r="Y43" s="1073"/>
      <c r="Z43" s="1073"/>
      <c r="AA43" s="1073"/>
      <c r="AB43" s="1073"/>
      <c r="AC43" s="1073"/>
      <c r="AD43" s="1073"/>
      <c r="AE43" s="1073"/>
      <c r="AF43" s="1073"/>
      <c r="AG43" s="1073"/>
      <c r="AH43" s="1073"/>
      <c r="AI43" s="1073"/>
      <c r="AJ43" s="1073"/>
      <c r="AK43" s="1073"/>
      <c r="AL43" s="1073"/>
      <c r="AM43" s="1073"/>
      <c r="AN43" s="1073"/>
      <c r="AO43" s="1073"/>
      <c r="AP43" s="1073"/>
      <c r="AQ43" s="1073"/>
      <c r="AR43" s="1073"/>
      <c r="AS43" s="1073"/>
      <c r="AT43" s="1073"/>
      <c r="AU43" s="1073"/>
      <c r="AV43" s="1073"/>
      <c r="AW43" s="1073"/>
      <c r="AX43" s="1073"/>
      <c r="AY43" s="1073"/>
      <c r="AZ43" s="1073"/>
      <c r="BA43" s="1073"/>
      <c r="BB43" s="1073"/>
      <c r="BC43" s="1073"/>
      <c r="BD43" s="1073"/>
      <c r="BE43" s="1073"/>
      <c r="BN43" s="1103"/>
      <c r="BO43" s="1103"/>
      <c r="BP43" s="1103"/>
      <c r="BQ43" s="1103"/>
      <c r="BR43" s="1103"/>
      <c r="BS43" s="1103"/>
      <c r="BT43" s="1103"/>
      <c r="BU43" s="1103"/>
      <c r="BV43" s="1103"/>
      <c r="BW43" s="1103"/>
      <c r="BX43" s="1103"/>
      <c r="BY43" s="1103"/>
    </row>
    <row r="45" spans="2:77">
      <c r="AM45" s="1102"/>
      <c r="AN45" s="1102"/>
      <c r="AO45" s="1102"/>
      <c r="AP45" s="1102"/>
      <c r="AQ45" s="1102"/>
      <c r="AR45" s="1102"/>
      <c r="AS45" s="1102"/>
      <c r="AT45" s="1102"/>
      <c r="AU45" s="1102"/>
      <c r="AV45" s="1102"/>
      <c r="AW45" s="1102"/>
      <c r="AX45" s="1102"/>
      <c r="AY45" s="1102"/>
      <c r="AZ45" s="1102"/>
      <c r="BA45" s="1102"/>
      <c r="BB45" s="1102"/>
      <c r="BC45" s="1102"/>
      <c r="BD45" s="1102"/>
      <c r="BE45" s="1102"/>
      <c r="BF45" s="1102"/>
      <c r="BG45" s="1102"/>
      <c r="BH45" s="1102"/>
      <c r="BI45" s="1102"/>
      <c r="BJ45" s="1102"/>
    </row>
    <row r="46" spans="2:77">
      <c r="AM46" s="1103"/>
      <c r="AN46" s="1103"/>
      <c r="AO46" s="1103"/>
      <c r="AP46" s="1103"/>
      <c r="AQ46" s="1103"/>
      <c r="AR46" s="1103"/>
      <c r="AS46" s="1103"/>
      <c r="AT46" s="1103"/>
      <c r="AU46" s="1103"/>
      <c r="AV46" s="1103"/>
      <c r="AW46" s="1103"/>
      <c r="AX46" s="1103"/>
      <c r="AY46" s="1103"/>
      <c r="AZ46" s="1103"/>
      <c r="BA46" s="1103"/>
      <c r="BB46" s="1103"/>
      <c r="BC46" s="1103"/>
      <c r="BD46" s="1103"/>
      <c r="BE46" s="1103"/>
      <c r="BF46" s="1103"/>
      <c r="BG46" s="1103"/>
      <c r="BH46" s="1103"/>
      <c r="BI46" s="1103"/>
      <c r="BJ46" s="1103"/>
    </row>
    <row r="47" spans="2:77">
      <c r="AM47" s="1103"/>
      <c r="AN47" s="1103"/>
      <c r="AO47" s="1103"/>
      <c r="AP47" s="1103"/>
      <c r="AQ47" s="1103"/>
      <c r="AR47" s="1103"/>
      <c r="AS47" s="1103"/>
      <c r="AT47" s="1103"/>
      <c r="AU47" s="1103"/>
      <c r="AV47" s="1103"/>
      <c r="AW47" s="1103"/>
      <c r="AX47" s="1103"/>
      <c r="AY47" s="1103"/>
      <c r="AZ47" s="1103"/>
      <c r="BA47" s="1103"/>
      <c r="BB47" s="1103"/>
      <c r="BC47" s="1103"/>
      <c r="BD47" s="1103"/>
      <c r="BE47" s="1103"/>
      <c r="BF47" s="1103"/>
      <c r="BG47" s="1103"/>
      <c r="BH47" s="1103"/>
      <c r="BI47" s="1103"/>
      <c r="BJ47" s="1103"/>
    </row>
    <row r="48" spans="2:77">
      <c r="AM48" s="1102"/>
      <c r="AN48" s="1102"/>
      <c r="AO48" s="1102"/>
      <c r="AP48" s="1102"/>
      <c r="AQ48" s="1102"/>
      <c r="AR48" s="1102"/>
      <c r="AS48" s="1102"/>
      <c r="AT48" s="1102"/>
      <c r="AU48" s="1102"/>
      <c r="AV48" s="1102"/>
      <c r="AW48" s="1102"/>
      <c r="AX48" s="1102"/>
      <c r="AY48" s="1102"/>
      <c r="AZ48" s="1102"/>
      <c r="BA48" s="1102"/>
      <c r="BB48" s="1102"/>
      <c r="BC48" s="1102"/>
      <c r="BD48" s="1102"/>
      <c r="BE48" s="1102"/>
      <c r="BF48" s="1102"/>
      <c r="BG48" s="1102"/>
      <c r="BH48" s="1102"/>
      <c r="BI48" s="1102"/>
      <c r="BJ48" s="1102"/>
    </row>
    <row r="49" spans="39:62">
      <c r="AM49" s="1103"/>
      <c r="AN49" s="1103"/>
      <c r="AO49" s="1103"/>
      <c r="AP49" s="1103"/>
      <c r="AQ49" s="1103"/>
      <c r="AR49" s="1103"/>
      <c r="AS49" s="1103"/>
      <c r="AT49" s="1103"/>
      <c r="AU49" s="1103"/>
      <c r="AV49" s="1103"/>
      <c r="AW49" s="1103"/>
      <c r="AX49" s="1103"/>
      <c r="AY49" s="1103"/>
      <c r="AZ49" s="1103"/>
      <c r="BA49" s="1103"/>
      <c r="BB49" s="1103"/>
      <c r="BC49" s="1103"/>
      <c r="BD49" s="1103"/>
      <c r="BE49" s="1103"/>
      <c r="BF49" s="1103"/>
      <c r="BG49" s="1103"/>
      <c r="BH49" s="1103"/>
      <c r="BI49" s="1103"/>
      <c r="BJ49" s="1103"/>
    </row>
    <row r="50" spans="39:62">
      <c r="AM50" s="1103"/>
      <c r="AN50" s="1103"/>
      <c r="AO50" s="1103"/>
      <c r="AP50" s="1103"/>
      <c r="AQ50" s="1103"/>
      <c r="AR50" s="1103"/>
      <c r="AS50" s="1103"/>
      <c r="AT50" s="1103"/>
      <c r="AU50" s="1103"/>
      <c r="AV50" s="1103"/>
      <c r="AW50" s="1103"/>
      <c r="AX50" s="1103"/>
      <c r="AY50" s="1103"/>
      <c r="AZ50" s="1103"/>
      <c r="BA50" s="1103"/>
      <c r="BB50" s="1103"/>
      <c r="BC50" s="1103"/>
      <c r="BD50" s="1103"/>
      <c r="BE50" s="1103"/>
      <c r="BF50" s="1103"/>
      <c r="BG50" s="1103"/>
      <c r="BH50" s="1103"/>
      <c r="BI50" s="1103"/>
      <c r="BJ50" s="1103"/>
    </row>
  </sheetData>
  <mergeCells count="185">
    <mergeCell ref="B1:BM1"/>
    <mergeCell ref="B3:N3"/>
    <mergeCell ref="O3:R3"/>
    <mergeCell ref="S3:V3"/>
    <mergeCell ref="W3:Y3"/>
    <mergeCell ref="Z3:AC3"/>
    <mergeCell ref="AD3:AF3"/>
    <mergeCell ref="AG3:AJ3"/>
    <mergeCell ref="AK3:AM3"/>
    <mergeCell ref="AN3:AQ3"/>
    <mergeCell ref="AR3:AU3"/>
    <mergeCell ref="AY3:BA3"/>
    <mergeCell ref="BF3:BH3"/>
    <mergeCell ref="B4:N4"/>
    <mergeCell ref="P4:AR4"/>
    <mergeCell ref="AT4:AW4"/>
    <mergeCell ref="BA4:BD4"/>
    <mergeCell ref="BH4:BK4"/>
    <mergeCell ref="B5:N5"/>
    <mergeCell ref="P5:AR5"/>
    <mergeCell ref="AT5:BM5"/>
    <mergeCell ref="B7:AF7"/>
    <mergeCell ref="AI7:BM7"/>
    <mergeCell ref="B9:O9"/>
    <mergeCell ref="S9:AF9"/>
    <mergeCell ref="AI9:AV9"/>
    <mergeCell ref="AZ9:BM9"/>
    <mergeCell ref="B10:K10"/>
    <mergeCell ref="M10:N10"/>
    <mergeCell ref="S10:AB10"/>
    <mergeCell ref="AD10:AE10"/>
    <mergeCell ref="AI10:AR10"/>
    <mergeCell ref="AT10:AU10"/>
    <mergeCell ref="AZ10:BI10"/>
    <mergeCell ref="BK10:BL10"/>
    <mergeCell ref="B11:O11"/>
    <mergeCell ref="S11:AF11"/>
    <mergeCell ref="AI11:AV11"/>
    <mergeCell ref="AZ11:BM11"/>
    <mergeCell ref="B12:K12"/>
    <mergeCell ref="M12:N12"/>
    <mergeCell ref="S12:AB12"/>
    <mergeCell ref="AD12:AE12"/>
    <mergeCell ref="AI12:AR12"/>
    <mergeCell ref="AT12:AU12"/>
    <mergeCell ref="AZ12:BI12"/>
    <mergeCell ref="BK12:BL12"/>
    <mergeCell ref="B13:O13"/>
    <mergeCell ref="S13:AF13"/>
    <mergeCell ref="AI13:AV13"/>
    <mergeCell ref="AZ13:BM13"/>
    <mergeCell ref="B14:K14"/>
    <mergeCell ref="M14:N14"/>
    <mergeCell ref="S14:AB14"/>
    <mergeCell ref="AD14:AE14"/>
    <mergeCell ref="AI14:AR14"/>
    <mergeCell ref="AT14:AU14"/>
    <mergeCell ref="AZ14:BI14"/>
    <mergeCell ref="BK14:BL14"/>
    <mergeCell ref="B15:O15"/>
    <mergeCell ref="S15:AF15"/>
    <mergeCell ref="AI15:AV15"/>
    <mergeCell ref="AZ15:BM15"/>
    <mergeCell ref="B16:K16"/>
    <mergeCell ref="M16:N16"/>
    <mergeCell ref="S16:AB16"/>
    <mergeCell ref="AD16:AE16"/>
    <mergeCell ref="AI16:AR16"/>
    <mergeCell ref="AT16:AU16"/>
    <mergeCell ref="AZ16:BI16"/>
    <mergeCell ref="BK16:BL16"/>
    <mergeCell ref="B17:O17"/>
    <mergeCell ref="S17:AF17"/>
    <mergeCell ref="AI17:AV17"/>
    <mergeCell ref="AZ17:BM17"/>
    <mergeCell ref="B18:K18"/>
    <mergeCell ref="M18:N18"/>
    <mergeCell ref="S18:AB18"/>
    <mergeCell ref="AD18:AE18"/>
    <mergeCell ref="AI18:AR18"/>
    <mergeCell ref="AT18:AU18"/>
    <mergeCell ref="AZ18:BI18"/>
    <mergeCell ref="BK18:BL18"/>
    <mergeCell ref="B19:O19"/>
    <mergeCell ref="S19:AF19"/>
    <mergeCell ref="AI19:AV19"/>
    <mergeCell ref="AZ19:BM19"/>
    <mergeCell ref="B20:K20"/>
    <mergeCell ref="M20:N20"/>
    <mergeCell ref="S20:AB20"/>
    <mergeCell ref="AD20:AE20"/>
    <mergeCell ref="AI20:AR20"/>
    <mergeCell ref="AT20:AU20"/>
    <mergeCell ref="AZ20:BI20"/>
    <mergeCell ref="BK20:BL20"/>
    <mergeCell ref="B22:AF22"/>
    <mergeCell ref="AI22:BM22"/>
    <mergeCell ref="B24:O24"/>
    <mergeCell ref="S24:AF24"/>
    <mergeCell ref="AI24:AV24"/>
    <mergeCell ref="AZ24:BM24"/>
    <mergeCell ref="B25:K25"/>
    <mergeCell ref="M25:N25"/>
    <mergeCell ref="S25:AB25"/>
    <mergeCell ref="AD25:AE25"/>
    <mergeCell ref="AI25:AR25"/>
    <mergeCell ref="AT25:AU25"/>
    <mergeCell ref="AZ25:BI25"/>
    <mergeCell ref="BK25:BL25"/>
    <mergeCell ref="B26:O26"/>
    <mergeCell ref="S26:AF26"/>
    <mergeCell ref="AI26:AV26"/>
    <mergeCell ref="AZ26:BM26"/>
    <mergeCell ref="B27:K27"/>
    <mergeCell ref="M27:N27"/>
    <mergeCell ref="S27:AB27"/>
    <mergeCell ref="AD27:AE27"/>
    <mergeCell ref="AI27:AR27"/>
    <mergeCell ref="AT27:AU27"/>
    <mergeCell ref="AZ27:BI27"/>
    <mergeCell ref="BK27:BL27"/>
    <mergeCell ref="B28:O28"/>
    <mergeCell ref="S28:AF28"/>
    <mergeCell ref="AI28:AV28"/>
    <mergeCell ref="AZ28:BM28"/>
    <mergeCell ref="B29:K29"/>
    <mergeCell ref="M29:N29"/>
    <mergeCell ref="S29:AB29"/>
    <mergeCell ref="AD29:AE29"/>
    <mergeCell ref="AI29:AR29"/>
    <mergeCell ref="AT29:AU29"/>
    <mergeCell ref="AZ29:BI29"/>
    <mergeCell ref="BK29:BL29"/>
    <mergeCell ref="B30:O30"/>
    <mergeCell ref="S30:AF30"/>
    <mergeCell ref="AI30:AV30"/>
    <mergeCell ref="AZ30:BM30"/>
    <mergeCell ref="B31:K31"/>
    <mergeCell ref="M31:N31"/>
    <mergeCell ref="S31:AB31"/>
    <mergeCell ref="AD31:AE31"/>
    <mergeCell ref="AI31:AR31"/>
    <mergeCell ref="AT31:AU31"/>
    <mergeCell ref="AZ31:BI31"/>
    <mergeCell ref="BK31:BL31"/>
    <mergeCell ref="B32:O32"/>
    <mergeCell ref="S32:AF32"/>
    <mergeCell ref="AI32:AV32"/>
    <mergeCell ref="AZ32:BM32"/>
    <mergeCell ref="B33:K33"/>
    <mergeCell ref="M33:N33"/>
    <mergeCell ref="S33:AB33"/>
    <mergeCell ref="AD33:AE33"/>
    <mergeCell ref="AI33:AR33"/>
    <mergeCell ref="AT33:AU33"/>
    <mergeCell ref="AZ33:BI33"/>
    <mergeCell ref="BK33:BL33"/>
    <mergeCell ref="B34:O34"/>
    <mergeCell ref="S34:AF34"/>
    <mergeCell ref="AI34:AV34"/>
    <mergeCell ref="AZ34:BM34"/>
    <mergeCell ref="B35:K35"/>
    <mergeCell ref="M35:N35"/>
    <mergeCell ref="S35:AB35"/>
    <mergeCell ref="AD35:AE35"/>
    <mergeCell ref="AI35:AR35"/>
    <mergeCell ref="AT35:AU35"/>
    <mergeCell ref="AZ35:BI35"/>
    <mergeCell ref="BK35:BL35"/>
    <mergeCell ref="B38:O38"/>
    <mergeCell ref="P38:AC38"/>
    <mergeCell ref="AD38:AQ38"/>
    <mergeCell ref="AR38:BE38"/>
    <mergeCell ref="B41:O41"/>
    <mergeCell ref="P41:AC41"/>
    <mergeCell ref="AD41:AQ41"/>
    <mergeCell ref="AR41:BE41"/>
    <mergeCell ref="B39:O40"/>
    <mergeCell ref="P39:AC40"/>
    <mergeCell ref="AD39:AQ40"/>
    <mergeCell ref="AR39:BE40"/>
    <mergeCell ref="B42:O43"/>
    <mergeCell ref="P42:AC43"/>
    <mergeCell ref="AD42:AQ43"/>
    <mergeCell ref="AR42:BE43"/>
  </mergeCells>
  <phoneticPr fontId="14" type="Hiragana"/>
  <pageMargins left="0.7" right="0.7" top="0.75" bottom="0.75" header="0.3" footer="0.3"/>
  <pageSetup paperSize="9" scale="93" fitToWidth="1" fitToHeight="1" orientation="portrait" usePrinterDefaults="1" r:id="rId1"/>
  <drawing r:id="rId2"/>
  <legacyDrawing r:id="rId3"/>
  <mc:AlternateContent>
    <mc:Choice xmlns:x14="http://schemas.microsoft.com/office/spreadsheetml/2009/9/main" Requires="x14">
      <controls>
        <mc:AlternateContent>
          <mc:Choice Requires="x14">
            <control shapeId="100353" r:id="rId4" name="チェック 1">
              <controlPr defaultSize="0" autoPict="0">
                <anchor moveWithCells="1">
                  <from xmlns:xdr="http://schemas.openxmlformats.org/drawingml/2006/spreadsheetDrawing">
                    <xdr:col>52</xdr:col>
                    <xdr:colOff>104775</xdr:colOff>
                    <xdr:row>2</xdr:row>
                    <xdr:rowOff>37465</xdr:rowOff>
                  </from>
                  <to xmlns:xdr="http://schemas.openxmlformats.org/drawingml/2006/spreadsheetDrawing">
                    <xdr:col>55</xdr:col>
                    <xdr:colOff>76200</xdr:colOff>
                    <xdr:row>2</xdr:row>
                    <xdr:rowOff>332740</xdr:rowOff>
                  </to>
                </anchor>
              </controlPr>
            </control>
          </mc:Choice>
        </mc:AlternateContent>
        <mc:AlternateContent>
          <mc:Choice Requires="x14">
            <control shapeId="100354" r:id="rId5" name="チェック 2">
              <controlPr defaultSize="0" autoPict="0">
                <anchor moveWithCells="1">
                  <from xmlns:xdr="http://schemas.openxmlformats.org/drawingml/2006/spreadsheetDrawing">
                    <xdr:col>59</xdr:col>
                    <xdr:colOff>85725</xdr:colOff>
                    <xdr:row>2</xdr:row>
                    <xdr:rowOff>37465</xdr:rowOff>
                  </from>
                  <to xmlns:xdr="http://schemas.openxmlformats.org/drawingml/2006/spreadsheetDrawing">
                    <xdr:col>62</xdr:col>
                    <xdr:colOff>76200</xdr:colOff>
                    <xdr:row>2</xdr:row>
                    <xdr:rowOff>332740</xdr:rowOff>
                  </to>
                </anchor>
              </controlPr>
            </control>
          </mc:Choice>
        </mc:AlternateContent>
        <mc:AlternateContent>
          <mc:Choice Requires="x14">
            <control shapeId="100363" r:id="rId6" name="チェック 11">
              <controlPr defaultSize="0" autoPict="0">
                <anchor moveWithCells="1">
                  <from xmlns:xdr="http://schemas.openxmlformats.org/drawingml/2006/spreadsheetDrawing">
                    <xdr:col>55</xdr:col>
                    <xdr:colOff>66675</xdr:colOff>
                    <xdr:row>3</xdr:row>
                    <xdr:rowOff>29210</xdr:rowOff>
                  </from>
                  <to xmlns:xdr="http://schemas.openxmlformats.org/drawingml/2006/spreadsheetDrawing">
                    <xdr:col>58</xdr:col>
                    <xdr:colOff>57150</xdr:colOff>
                    <xdr:row>3</xdr:row>
                    <xdr:rowOff>332740</xdr:rowOff>
                  </to>
                </anchor>
              </controlPr>
            </control>
          </mc:Choice>
        </mc:AlternateContent>
        <mc:AlternateContent>
          <mc:Choice Requires="x14">
            <control shapeId="100364" r:id="rId7" name="チェック 12">
              <controlPr defaultSize="0" autoPict="0">
                <anchor moveWithCells="1">
                  <from xmlns:xdr="http://schemas.openxmlformats.org/drawingml/2006/spreadsheetDrawing">
                    <xdr:col>62</xdr:col>
                    <xdr:colOff>66675</xdr:colOff>
                    <xdr:row>3</xdr:row>
                    <xdr:rowOff>29210</xdr:rowOff>
                  </from>
                  <to xmlns:xdr="http://schemas.openxmlformats.org/drawingml/2006/spreadsheetDrawing">
                    <xdr:col>66</xdr:col>
                    <xdr:colOff>0</xdr:colOff>
                    <xdr:row>3</xdr:row>
                    <xdr:rowOff>332740</xdr:rowOff>
                  </to>
                </anchor>
              </controlPr>
            </control>
          </mc:Choice>
        </mc:AlternateContent>
        <mc:AlternateContent>
          <mc:Choice Requires="x14">
            <control shapeId="100365" r:id="rId8" name="チェック 13">
              <controlPr defaultSize="0" autoPict="0">
                <anchor moveWithCells="1">
                  <from xmlns:xdr="http://schemas.openxmlformats.org/drawingml/2006/spreadsheetDrawing">
                    <xdr:col>48</xdr:col>
                    <xdr:colOff>66675</xdr:colOff>
                    <xdr:row>3</xdr:row>
                    <xdr:rowOff>29210</xdr:rowOff>
                  </from>
                  <to xmlns:xdr="http://schemas.openxmlformats.org/drawingml/2006/spreadsheetDrawing">
                    <xdr:col>51</xdr:col>
                    <xdr:colOff>57150</xdr:colOff>
                    <xdr:row>3</xdr:row>
                    <xdr:rowOff>332740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sheetPr codeName="Sheet17"/>
  <dimension ref="A1:EM50"/>
  <sheetViews>
    <sheetView zoomScale="92" zoomScaleNormal="92" workbookViewId="0">
      <selection activeCell="B1" sqref="B1:BM1"/>
    </sheetView>
  </sheetViews>
  <sheetFormatPr defaultColWidth="8.875" defaultRowHeight="13.5"/>
  <cols>
    <col min="1" max="1" width="0.625" style="918" customWidth="1"/>
    <col min="2" max="65" width="1.5" style="918" customWidth="1"/>
    <col min="66" max="66" width="0.625" style="918" customWidth="1"/>
    <col min="67" max="146" width="9" style="918" customWidth="1"/>
    <col min="147" max="253" width="9" style="918" bestFit="1" customWidth="1"/>
    <col min="254" max="254" width="8.875" style="918" bestFit="1" customWidth="0"/>
    <col min="255" max="16384" width="8.875" style="918"/>
  </cols>
  <sheetData>
    <row r="1" spans="2:143" ht="30" customHeight="1">
      <c r="B1" s="1063" t="s">
        <v>83</v>
      </c>
      <c r="C1" s="1063"/>
      <c r="D1" s="1063"/>
      <c r="E1" s="1063"/>
      <c r="F1" s="1063"/>
      <c r="G1" s="1063"/>
      <c r="H1" s="1063"/>
      <c r="I1" s="1063"/>
      <c r="J1" s="1063"/>
      <c r="K1" s="1063"/>
      <c r="L1" s="1063"/>
      <c r="M1" s="1063"/>
      <c r="N1" s="1063"/>
      <c r="O1" s="1063"/>
      <c r="P1" s="1063"/>
      <c r="Q1" s="1063"/>
      <c r="R1" s="1063"/>
      <c r="S1" s="1063"/>
      <c r="T1" s="1063"/>
      <c r="U1" s="1063"/>
      <c r="V1" s="1063"/>
      <c r="W1" s="1063"/>
      <c r="X1" s="1063"/>
      <c r="Y1" s="1063"/>
      <c r="Z1" s="1063"/>
      <c r="AA1" s="1063"/>
      <c r="AB1" s="1063"/>
      <c r="AC1" s="1063"/>
      <c r="AD1" s="1063"/>
      <c r="AE1" s="1063"/>
      <c r="AF1" s="1063"/>
      <c r="AG1" s="1063"/>
      <c r="AH1" s="1063"/>
      <c r="AI1" s="1063"/>
      <c r="AJ1" s="1063"/>
      <c r="AK1" s="1063"/>
      <c r="AL1" s="1063"/>
      <c r="AM1" s="1063"/>
      <c r="AN1" s="1063"/>
      <c r="AO1" s="1063"/>
      <c r="AP1" s="1063"/>
      <c r="AQ1" s="1063"/>
      <c r="AR1" s="1063"/>
      <c r="AS1" s="1063"/>
      <c r="AT1" s="1063"/>
      <c r="AU1" s="1063"/>
      <c r="AV1" s="1063"/>
      <c r="AW1" s="1063"/>
      <c r="AX1" s="1063"/>
      <c r="AY1" s="1063"/>
      <c r="AZ1" s="1063"/>
      <c r="BA1" s="1063"/>
      <c r="BB1" s="1063"/>
      <c r="BC1" s="1063"/>
      <c r="BD1" s="1063"/>
      <c r="BE1" s="1063"/>
      <c r="BF1" s="1063"/>
      <c r="BG1" s="1063"/>
      <c r="BH1" s="1063"/>
      <c r="BI1" s="1063"/>
      <c r="BJ1" s="1063"/>
      <c r="BK1" s="1063"/>
      <c r="BL1" s="1063"/>
      <c r="BM1" s="1063"/>
    </row>
    <row r="2" spans="2:143" ht="12" customHeight="1"/>
    <row r="3" spans="2:143" ht="27.95" customHeight="1">
      <c r="B3" s="942" t="s">
        <v>281</v>
      </c>
      <c r="C3" s="942"/>
      <c r="D3" s="942"/>
      <c r="E3" s="942"/>
      <c r="F3" s="942"/>
      <c r="G3" s="942"/>
      <c r="H3" s="942"/>
      <c r="I3" s="942"/>
      <c r="J3" s="942"/>
      <c r="K3" s="942"/>
      <c r="L3" s="942"/>
      <c r="M3" s="942"/>
      <c r="N3" s="942"/>
      <c r="O3" s="1068" t="s">
        <v>469</v>
      </c>
      <c r="P3" s="1075"/>
      <c r="Q3" s="1075"/>
      <c r="R3" s="1075"/>
      <c r="S3" s="1075"/>
      <c r="T3" s="1075"/>
      <c r="U3" s="1075"/>
      <c r="V3" s="1075"/>
      <c r="W3" s="1075" t="s">
        <v>470</v>
      </c>
      <c r="X3" s="1075"/>
      <c r="Y3" s="1075"/>
      <c r="Z3" s="1075"/>
      <c r="AA3" s="1075"/>
      <c r="AB3" s="1075"/>
      <c r="AC3" s="1075"/>
      <c r="AD3" s="1075" t="s">
        <v>234</v>
      </c>
      <c r="AE3" s="1075"/>
      <c r="AF3" s="1075"/>
      <c r="AG3" s="1075"/>
      <c r="AH3" s="1075"/>
      <c r="AI3" s="1075"/>
      <c r="AJ3" s="1075"/>
      <c r="AK3" s="1075" t="s">
        <v>73</v>
      </c>
      <c r="AL3" s="1075"/>
      <c r="AM3" s="1075"/>
      <c r="AN3" s="1075"/>
      <c r="AO3" s="1075"/>
      <c r="AP3" s="1075"/>
      <c r="AQ3" s="1075"/>
      <c r="AR3" s="1075" t="s">
        <v>471</v>
      </c>
      <c r="AS3" s="1075"/>
      <c r="AT3" s="1075"/>
      <c r="AU3" s="1075"/>
      <c r="AV3" s="1078"/>
      <c r="AW3" s="1078"/>
      <c r="AX3" s="1078"/>
      <c r="AY3" s="1075" t="s">
        <v>473</v>
      </c>
      <c r="AZ3" s="1075"/>
      <c r="BA3" s="1075"/>
      <c r="BB3" s="1078"/>
      <c r="BC3" s="1078"/>
      <c r="BD3" s="1078"/>
      <c r="BE3" s="1078"/>
      <c r="BF3" s="1075" t="s">
        <v>363</v>
      </c>
      <c r="BG3" s="1075"/>
      <c r="BH3" s="1075"/>
      <c r="BI3" s="1078"/>
      <c r="BJ3" s="1078"/>
      <c r="BK3" s="1078"/>
      <c r="BL3" s="1078"/>
      <c r="BM3" s="1082"/>
    </row>
    <row r="4" spans="2:143" ht="27.95" customHeight="1">
      <c r="B4" s="942" t="s">
        <v>474</v>
      </c>
      <c r="C4" s="942"/>
      <c r="D4" s="942"/>
      <c r="E4" s="942"/>
      <c r="F4" s="942"/>
      <c r="G4" s="942"/>
      <c r="H4" s="942"/>
      <c r="I4" s="942"/>
      <c r="J4" s="942"/>
      <c r="K4" s="942"/>
      <c r="L4" s="942"/>
      <c r="M4" s="942"/>
      <c r="N4" s="942"/>
      <c r="O4" s="1080" t="s">
        <v>475</v>
      </c>
      <c r="P4" s="1075">
        <f>共通データ!O1</f>
        <v>0</v>
      </c>
      <c r="Q4" s="1075"/>
      <c r="R4" s="1075"/>
      <c r="S4" s="1075"/>
      <c r="T4" s="1075"/>
      <c r="U4" s="1075"/>
      <c r="V4" s="1075"/>
      <c r="W4" s="1075"/>
      <c r="X4" s="1075"/>
      <c r="Y4" s="1075"/>
      <c r="Z4" s="1075"/>
      <c r="AA4" s="1075"/>
      <c r="AB4" s="1075"/>
      <c r="AC4" s="1075"/>
      <c r="AD4" s="1075"/>
      <c r="AE4" s="1075"/>
      <c r="AF4" s="1075"/>
      <c r="AG4" s="1075"/>
      <c r="AH4" s="1075"/>
      <c r="AI4" s="1075"/>
      <c r="AJ4" s="1075"/>
      <c r="AK4" s="1075"/>
      <c r="AL4" s="1075"/>
      <c r="AM4" s="1075"/>
      <c r="AN4" s="1075"/>
      <c r="AO4" s="1075"/>
      <c r="AP4" s="1075"/>
      <c r="AQ4" s="1075"/>
      <c r="AR4" s="1075"/>
      <c r="AS4" s="1104" t="s">
        <v>30</v>
      </c>
      <c r="AT4" s="1075" t="s">
        <v>477</v>
      </c>
      <c r="AU4" s="1075"/>
      <c r="AV4" s="1075"/>
      <c r="AW4" s="1075"/>
      <c r="AX4" s="1078"/>
      <c r="AY4" s="1078"/>
      <c r="AZ4" s="1078"/>
      <c r="BA4" s="1075" t="s">
        <v>209</v>
      </c>
      <c r="BB4" s="1075"/>
      <c r="BC4" s="1075"/>
      <c r="BD4" s="1075"/>
      <c r="BE4" s="1078"/>
      <c r="BF4" s="1078"/>
      <c r="BG4" s="1078"/>
      <c r="BH4" s="1075" t="s">
        <v>468</v>
      </c>
      <c r="BI4" s="1075"/>
      <c r="BJ4" s="1075"/>
      <c r="BK4" s="1075"/>
      <c r="BL4" s="1078"/>
      <c r="BM4" s="1082"/>
    </row>
    <row r="5" spans="2:143" ht="27.95" customHeight="1">
      <c r="B5" s="1064" t="s">
        <v>478</v>
      </c>
      <c r="C5" s="1064"/>
      <c r="D5" s="1064"/>
      <c r="E5" s="1064"/>
      <c r="F5" s="1064"/>
      <c r="G5" s="1064"/>
      <c r="H5" s="1064"/>
      <c r="I5" s="1064"/>
      <c r="J5" s="1064"/>
      <c r="K5" s="1064"/>
      <c r="L5" s="1064"/>
      <c r="M5" s="1064"/>
      <c r="N5" s="1064"/>
      <c r="O5" s="1080" t="s">
        <v>475</v>
      </c>
      <c r="P5" s="1075"/>
      <c r="Q5" s="1075"/>
      <c r="R5" s="1075"/>
      <c r="S5" s="1075"/>
      <c r="T5" s="1075"/>
      <c r="U5" s="1075"/>
      <c r="V5" s="1075"/>
      <c r="W5" s="1075"/>
      <c r="X5" s="1075"/>
      <c r="Y5" s="1075"/>
      <c r="Z5" s="1075"/>
      <c r="AA5" s="1075"/>
      <c r="AB5" s="1075"/>
      <c r="AC5" s="1075"/>
      <c r="AD5" s="1075"/>
      <c r="AE5" s="1075"/>
      <c r="AF5" s="1075"/>
      <c r="AG5" s="1075"/>
      <c r="AH5" s="1075"/>
      <c r="AI5" s="1075"/>
      <c r="AJ5" s="1075"/>
      <c r="AK5" s="1075"/>
      <c r="AL5" s="1075"/>
      <c r="AM5" s="1075"/>
      <c r="AN5" s="1075"/>
      <c r="AO5" s="1075"/>
      <c r="AP5" s="1075"/>
      <c r="AQ5" s="1075"/>
      <c r="AR5" s="1075"/>
      <c r="AS5" s="1104" t="s">
        <v>30</v>
      </c>
      <c r="AT5" s="1105" t="s">
        <v>440</v>
      </c>
      <c r="AU5" s="1105"/>
      <c r="AV5" s="1105"/>
      <c r="AW5" s="1105"/>
      <c r="AX5" s="1105"/>
      <c r="AY5" s="1105"/>
      <c r="AZ5" s="1105"/>
      <c r="BA5" s="1105"/>
      <c r="BB5" s="1105"/>
      <c r="BC5" s="1105"/>
      <c r="BD5" s="1105"/>
      <c r="BE5" s="1105"/>
      <c r="BF5" s="1105"/>
      <c r="BG5" s="1105"/>
      <c r="BH5" s="1105"/>
      <c r="BI5" s="1105"/>
      <c r="BJ5" s="1105"/>
      <c r="BK5" s="1105"/>
      <c r="BL5" s="1105"/>
      <c r="BM5" s="1106"/>
      <c r="BN5" s="928"/>
    </row>
    <row r="6" spans="2:143" ht="15" customHeight="1">
      <c r="B6" s="1065"/>
      <c r="C6" s="1065"/>
      <c r="D6" s="1065"/>
      <c r="E6" s="1065"/>
      <c r="F6" s="1065"/>
      <c r="G6" s="1065"/>
      <c r="H6" s="1065"/>
      <c r="I6" s="1065"/>
      <c r="J6" s="1065"/>
      <c r="K6" s="1065"/>
      <c r="L6" s="1071"/>
      <c r="M6" s="1071"/>
      <c r="N6" s="1071"/>
      <c r="O6" s="1071"/>
      <c r="P6" s="1071"/>
      <c r="Q6" s="1071"/>
      <c r="R6" s="1071"/>
      <c r="S6" s="1071"/>
      <c r="T6" s="1071"/>
      <c r="U6" s="1071"/>
      <c r="V6" s="1071"/>
      <c r="W6" s="1071"/>
      <c r="X6" s="1071"/>
      <c r="Y6" s="1071"/>
      <c r="Z6" s="1071"/>
      <c r="AA6" s="1071"/>
      <c r="AB6" s="1071"/>
      <c r="AC6" s="1071"/>
      <c r="AD6" s="1071"/>
      <c r="AE6" s="1071"/>
      <c r="AF6" s="1071"/>
      <c r="AG6" s="1071"/>
      <c r="AH6" s="1071"/>
      <c r="AI6" s="1071"/>
      <c r="AJ6" s="1071"/>
      <c r="AK6" s="1071"/>
      <c r="AL6" s="1071"/>
      <c r="AM6" s="1071"/>
      <c r="AN6" s="1071"/>
      <c r="AO6" s="1071"/>
      <c r="AP6" s="1071"/>
      <c r="AQ6" s="1071"/>
      <c r="AR6" s="1071"/>
      <c r="AS6" s="1071"/>
      <c r="AT6" s="1071"/>
      <c r="AU6" s="1071"/>
      <c r="AV6" s="1071"/>
      <c r="AW6" s="1071"/>
      <c r="AX6" s="1071"/>
      <c r="AY6" s="1071"/>
      <c r="AZ6" s="1071"/>
      <c r="BA6" s="1071"/>
      <c r="BB6" s="1071"/>
    </row>
    <row r="7" spans="2:143" ht="21.75" customHeight="1">
      <c r="B7" s="922" t="s">
        <v>485</v>
      </c>
      <c r="C7" s="922"/>
      <c r="D7" s="922"/>
      <c r="E7" s="922"/>
      <c r="F7" s="922"/>
      <c r="G7" s="922"/>
      <c r="H7" s="922"/>
      <c r="I7" s="922"/>
      <c r="J7" s="922"/>
      <c r="K7" s="922"/>
      <c r="L7" s="922"/>
      <c r="M7" s="922"/>
      <c r="N7" s="922"/>
      <c r="O7" s="922"/>
      <c r="P7" s="922"/>
      <c r="Q7" s="922"/>
      <c r="R7" s="922"/>
      <c r="S7" s="922"/>
      <c r="T7" s="922"/>
      <c r="U7" s="922"/>
      <c r="V7" s="922"/>
      <c r="W7" s="922"/>
      <c r="X7" s="922"/>
      <c r="Y7" s="922"/>
      <c r="Z7" s="922"/>
      <c r="AA7" s="922"/>
      <c r="AB7" s="922"/>
      <c r="AC7" s="922"/>
      <c r="AD7" s="922"/>
      <c r="AE7" s="922"/>
      <c r="AF7" s="922"/>
      <c r="AI7" s="922" t="s">
        <v>486</v>
      </c>
      <c r="AJ7" s="922"/>
      <c r="AK7" s="922"/>
      <c r="AL7" s="922"/>
      <c r="AM7" s="922"/>
      <c r="AN7" s="922"/>
      <c r="AO7" s="922"/>
      <c r="AP7" s="922"/>
      <c r="AQ7" s="922"/>
      <c r="AR7" s="922"/>
      <c r="AS7" s="922"/>
      <c r="AT7" s="922"/>
      <c r="AU7" s="922"/>
      <c r="AV7" s="922"/>
      <c r="AW7" s="922"/>
      <c r="AX7" s="922"/>
      <c r="AY7" s="922"/>
      <c r="AZ7" s="922"/>
      <c r="BA7" s="922"/>
      <c r="BB7" s="922"/>
      <c r="BC7" s="922"/>
      <c r="BD7" s="922"/>
      <c r="BE7" s="922"/>
      <c r="BF7" s="922"/>
      <c r="BG7" s="922"/>
      <c r="BH7" s="922"/>
      <c r="BI7" s="922"/>
      <c r="BJ7" s="922"/>
      <c r="BK7" s="922"/>
      <c r="BL7" s="922"/>
      <c r="BM7" s="922"/>
    </row>
    <row r="8" spans="2:143" ht="34.5" customHeight="1">
      <c r="B8" s="1062"/>
      <c r="C8" s="1062"/>
      <c r="D8" s="1062"/>
      <c r="E8" s="1062"/>
      <c r="F8" s="1062"/>
      <c r="G8" s="1062"/>
      <c r="H8" s="1062"/>
      <c r="I8" s="1062"/>
      <c r="J8" s="1062"/>
      <c r="K8" s="1062"/>
      <c r="L8" s="1071"/>
      <c r="M8" s="1062"/>
      <c r="N8" s="1071"/>
      <c r="P8" s="1071"/>
      <c r="Q8" s="1071"/>
      <c r="R8" s="1071"/>
      <c r="S8" s="1062"/>
      <c r="T8" s="1062"/>
      <c r="U8" s="1062"/>
      <c r="V8" s="1062"/>
      <c r="W8" s="1062"/>
      <c r="X8" s="1062"/>
      <c r="Y8" s="1062"/>
      <c r="Z8" s="1062"/>
      <c r="AA8" s="1062"/>
      <c r="AB8" s="1062"/>
      <c r="AC8" s="1071"/>
      <c r="AD8" s="1062"/>
      <c r="AE8" s="1071"/>
      <c r="AI8" s="1062"/>
      <c r="AJ8" s="1062"/>
      <c r="AK8" s="1062"/>
      <c r="AL8" s="1062"/>
      <c r="AM8" s="1062"/>
      <c r="AN8" s="1062"/>
      <c r="AO8" s="1062"/>
      <c r="AP8" s="1062"/>
      <c r="AQ8" s="1062"/>
      <c r="AR8" s="1062"/>
      <c r="AS8" s="1071"/>
      <c r="AT8" s="1062"/>
      <c r="AU8" s="1071"/>
      <c r="AW8" s="1071"/>
      <c r="AX8" s="1071"/>
      <c r="AY8" s="1071"/>
      <c r="AZ8" s="1062"/>
      <c r="BA8" s="1062"/>
      <c r="BB8" s="1062"/>
      <c r="BC8" s="1062"/>
      <c r="BD8" s="1062"/>
      <c r="BE8" s="1062"/>
      <c r="BF8" s="1062"/>
      <c r="BG8" s="1062"/>
      <c r="BH8" s="1062"/>
      <c r="BI8" s="1062"/>
      <c r="BJ8" s="1071"/>
      <c r="BK8" s="1062"/>
      <c r="BL8" s="1071"/>
    </row>
    <row r="9" spans="2:143" s="1061" customFormat="1" ht="12" customHeight="1">
      <c r="B9" s="1066">
        <v>2</v>
      </c>
      <c r="C9" s="901"/>
      <c r="D9" s="901"/>
      <c r="E9" s="901"/>
      <c r="F9" s="901"/>
      <c r="G9" s="901"/>
      <c r="H9" s="901"/>
      <c r="I9" s="901"/>
      <c r="J9" s="901"/>
      <c r="K9" s="901"/>
      <c r="L9" s="901"/>
      <c r="M9" s="901"/>
      <c r="N9" s="901"/>
      <c r="O9" s="1081"/>
      <c r="P9" s="1085"/>
      <c r="Q9" s="1091"/>
      <c r="R9" s="1095"/>
      <c r="S9" s="1066">
        <v>1</v>
      </c>
      <c r="T9" s="901"/>
      <c r="U9" s="901"/>
      <c r="V9" s="901"/>
      <c r="W9" s="901"/>
      <c r="X9" s="901"/>
      <c r="Y9" s="901"/>
      <c r="Z9" s="901"/>
      <c r="AA9" s="901"/>
      <c r="AB9" s="901"/>
      <c r="AC9" s="901"/>
      <c r="AD9" s="901"/>
      <c r="AE9" s="901"/>
      <c r="AF9" s="1081"/>
      <c r="AI9" s="1066">
        <v>2</v>
      </c>
      <c r="AJ9" s="901"/>
      <c r="AK9" s="901"/>
      <c r="AL9" s="901"/>
      <c r="AM9" s="901"/>
      <c r="AN9" s="901"/>
      <c r="AO9" s="901"/>
      <c r="AP9" s="901"/>
      <c r="AQ9" s="901"/>
      <c r="AR9" s="901"/>
      <c r="AS9" s="901"/>
      <c r="AT9" s="901"/>
      <c r="AU9" s="901"/>
      <c r="AV9" s="1081"/>
      <c r="AW9" s="1085"/>
      <c r="AX9" s="1091"/>
      <c r="AY9" s="1095"/>
      <c r="AZ9" s="1066">
        <v>1</v>
      </c>
      <c r="BA9" s="901"/>
      <c r="BB9" s="901"/>
      <c r="BC9" s="901"/>
      <c r="BD9" s="901"/>
      <c r="BE9" s="901"/>
      <c r="BF9" s="901"/>
      <c r="BG9" s="901"/>
      <c r="BH9" s="901"/>
      <c r="BI9" s="901"/>
      <c r="BJ9" s="901"/>
      <c r="BK9" s="901"/>
      <c r="BL9" s="901"/>
      <c r="BM9" s="1081"/>
    </row>
    <row r="10" spans="2:143" ht="27.95" customHeight="1">
      <c r="B10" s="1068"/>
      <c r="C10" s="1075"/>
      <c r="D10" s="1075"/>
      <c r="E10" s="1075"/>
      <c r="F10" s="1075"/>
      <c r="G10" s="1075"/>
      <c r="H10" s="1075"/>
      <c r="I10" s="1075"/>
      <c r="J10" s="1075"/>
      <c r="K10" s="1075"/>
      <c r="L10" s="1078" t="s">
        <v>389</v>
      </c>
      <c r="M10" s="1075"/>
      <c r="N10" s="1075"/>
      <c r="O10" s="1082" t="s">
        <v>391</v>
      </c>
      <c r="P10" s="1086"/>
      <c r="Q10" s="1071"/>
      <c r="R10" s="1096"/>
      <c r="S10" s="1068"/>
      <c r="T10" s="1075"/>
      <c r="U10" s="1075"/>
      <c r="V10" s="1075"/>
      <c r="W10" s="1075"/>
      <c r="X10" s="1075"/>
      <c r="Y10" s="1075"/>
      <c r="Z10" s="1075"/>
      <c r="AA10" s="1075"/>
      <c r="AB10" s="1075"/>
      <c r="AC10" s="1078" t="s">
        <v>389</v>
      </c>
      <c r="AD10" s="1075"/>
      <c r="AE10" s="1075"/>
      <c r="AF10" s="1082" t="s">
        <v>391</v>
      </c>
      <c r="AI10" s="1068"/>
      <c r="AJ10" s="1075"/>
      <c r="AK10" s="1075"/>
      <c r="AL10" s="1075"/>
      <c r="AM10" s="1075"/>
      <c r="AN10" s="1075"/>
      <c r="AO10" s="1075"/>
      <c r="AP10" s="1075"/>
      <c r="AQ10" s="1075"/>
      <c r="AR10" s="1075"/>
      <c r="AS10" s="1078" t="s">
        <v>389</v>
      </c>
      <c r="AT10" s="1075"/>
      <c r="AU10" s="1075"/>
      <c r="AV10" s="1082" t="s">
        <v>391</v>
      </c>
      <c r="AW10" s="1086"/>
      <c r="AX10" s="1071"/>
      <c r="AY10" s="1096"/>
      <c r="AZ10" s="1068"/>
      <c r="BA10" s="1075"/>
      <c r="BB10" s="1075"/>
      <c r="BC10" s="1075"/>
      <c r="BD10" s="1075"/>
      <c r="BE10" s="1075"/>
      <c r="BF10" s="1075"/>
      <c r="BG10" s="1075"/>
      <c r="BH10" s="1075"/>
      <c r="BI10" s="1075"/>
      <c r="BJ10" s="1078" t="s">
        <v>389</v>
      </c>
      <c r="BK10" s="1075"/>
      <c r="BL10" s="1075"/>
      <c r="BM10" s="1082" t="s">
        <v>391</v>
      </c>
      <c r="CY10" s="1102"/>
      <c r="CZ10" s="1102"/>
      <c r="DA10" s="1102"/>
      <c r="DB10" s="1102"/>
      <c r="DC10" s="1102"/>
      <c r="DD10" s="1102"/>
      <c r="DE10" s="1102"/>
      <c r="DF10" s="1102"/>
      <c r="DY10" s="1102"/>
      <c r="DZ10" s="1102"/>
      <c r="EA10" s="1102"/>
      <c r="EB10" s="1102"/>
      <c r="EC10" s="1102"/>
      <c r="ED10" s="1102"/>
      <c r="EE10" s="1102"/>
      <c r="EF10" s="1102"/>
      <c r="EG10" s="1102"/>
      <c r="EH10" s="1102"/>
      <c r="EI10" s="1102"/>
      <c r="EJ10" s="1107"/>
      <c r="EK10" s="1102"/>
      <c r="EL10" s="1102"/>
      <c r="EM10" s="1107"/>
    </row>
    <row r="11" spans="2:143" s="1061" customFormat="1" ht="12" customHeight="1">
      <c r="B11" s="1066">
        <v>4</v>
      </c>
      <c r="C11" s="901"/>
      <c r="D11" s="901"/>
      <c r="E11" s="901"/>
      <c r="F11" s="901"/>
      <c r="G11" s="901"/>
      <c r="H11" s="901"/>
      <c r="I11" s="901"/>
      <c r="J11" s="901"/>
      <c r="K11" s="901"/>
      <c r="L11" s="901"/>
      <c r="M11" s="901"/>
      <c r="N11" s="901"/>
      <c r="O11" s="1081"/>
      <c r="P11" s="1087"/>
      <c r="R11" s="1097"/>
      <c r="S11" s="1066">
        <v>3</v>
      </c>
      <c r="T11" s="901"/>
      <c r="U11" s="901"/>
      <c r="V11" s="901"/>
      <c r="W11" s="901"/>
      <c r="X11" s="901"/>
      <c r="Y11" s="901"/>
      <c r="Z11" s="901"/>
      <c r="AA11" s="901"/>
      <c r="AB11" s="901"/>
      <c r="AC11" s="901"/>
      <c r="AD11" s="901"/>
      <c r="AE11" s="901"/>
      <c r="AF11" s="1081"/>
      <c r="AI11" s="1066">
        <v>4</v>
      </c>
      <c r="AJ11" s="901"/>
      <c r="AK11" s="901"/>
      <c r="AL11" s="901"/>
      <c r="AM11" s="901"/>
      <c r="AN11" s="901"/>
      <c r="AO11" s="901"/>
      <c r="AP11" s="901"/>
      <c r="AQ11" s="901"/>
      <c r="AR11" s="901"/>
      <c r="AS11" s="901"/>
      <c r="AT11" s="901"/>
      <c r="AU11" s="901"/>
      <c r="AV11" s="1081"/>
      <c r="AW11" s="1087"/>
      <c r="AY11" s="1097"/>
      <c r="AZ11" s="1066">
        <v>3</v>
      </c>
      <c r="BA11" s="901"/>
      <c r="BB11" s="901"/>
      <c r="BC11" s="901"/>
      <c r="BD11" s="901"/>
      <c r="BE11" s="901"/>
      <c r="BF11" s="901"/>
      <c r="BG11" s="901"/>
      <c r="BH11" s="901"/>
      <c r="BI11" s="901"/>
      <c r="BJ11" s="901"/>
      <c r="BK11" s="901"/>
      <c r="BL11" s="901"/>
      <c r="BM11" s="1081"/>
    </row>
    <row r="12" spans="2:143" ht="27.95" customHeight="1">
      <c r="B12" s="1068"/>
      <c r="C12" s="1075"/>
      <c r="D12" s="1075"/>
      <c r="E12" s="1075"/>
      <c r="F12" s="1075"/>
      <c r="G12" s="1075"/>
      <c r="H12" s="1075"/>
      <c r="I12" s="1075"/>
      <c r="J12" s="1075"/>
      <c r="K12" s="1075"/>
      <c r="L12" s="1078" t="s">
        <v>389</v>
      </c>
      <c r="M12" s="1075"/>
      <c r="N12" s="1075"/>
      <c r="O12" s="1082" t="s">
        <v>391</v>
      </c>
      <c r="P12" s="1086"/>
      <c r="Q12" s="1071"/>
      <c r="R12" s="1096"/>
      <c r="S12" s="1068"/>
      <c r="T12" s="1075"/>
      <c r="U12" s="1075"/>
      <c r="V12" s="1075"/>
      <c r="W12" s="1075"/>
      <c r="X12" s="1075"/>
      <c r="Y12" s="1075"/>
      <c r="Z12" s="1075"/>
      <c r="AA12" s="1075"/>
      <c r="AB12" s="1075"/>
      <c r="AC12" s="1078" t="s">
        <v>389</v>
      </c>
      <c r="AD12" s="1075"/>
      <c r="AE12" s="1075"/>
      <c r="AF12" s="1082" t="s">
        <v>391</v>
      </c>
      <c r="AI12" s="1068"/>
      <c r="AJ12" s="1075"/>
      <c r="AK12" s="1075"/>
      <c r="AL12" s="1075"/>
      <c r="AM12" s="1075"/>
      <c r="AN12" s="1075"/>
      <c r="AO12" s="1075"/>
      <c r="AP12" s="1075"/>
      <c r="AQ12" s="1075"/>
      <c r="AR12" s="1075"/>
      <c r="AS12" s="1078" t="s">
        <v>389</v>
      </c>
      <c r="AT12" s="1075"/>
      <c r="AU12" s="1075"/>
      <c r="AV12" s="1082" t="s">
        <v>391</v>
      </c>
      <c r="AW12" s="1086"/>
      <c r="AX12" s="1071"/>
      <c r="AY12" s="1096"/>
      <c r="AZ12" s="1068"/>
      <c r="BA12" s="1075"/>
      <c r="BB12" s="1075"/>
      <c r="BC12" s="1075"/>
      <c r="BD12" s="1075"/>
      <c r="BE12" s="1075"/>
      <c r="BF12" s="1075"/>
      <c r="BG12" s="1075"/>
      <c r="BH12" s="1075"/>
      <c r="BI12" s="1075"/>
      <c r="BJ12" s="1078" t="s">
        <v>389</v>
      </c>
      <c r="BK12" s="1075"/>
      <c r="BL12" s="1075"/>
      <c r="BM12" s="1082" t="s">
        <v>391</v>
      </c>
    </row>
    <row r="13" spans="2:143" s="1061" customFormat="1" ht="12" customHeight="1">
      <c r="B13" s="1066">
        <v>6</v>
      </c>
      <c r="C13" s="901"/>
      <c r="D13" s="901"/>
      <c r="E13" s="901"/>
      <c r="F13" s="901"/>
      <c r="G13" s="901"/>
      <c r="H13" s="901"/>
      <c r="I13" s="901"/>
      <c r="J13" s="901"/>
      <c r="K13" s="901"/>
      <c r="L13" s="901"/>
      <c r="M13" s="901"/>
      <c r="N13" s="901"/>
      <c r="O13" s="1081"/>
      <c r="P13" s="1087"/>
      <c r="R13" s="1097"/>
      <c r="S13" s="1066">
        <v>5</v>
      </c>
      <c r="T13" s="901"/>
      <c r="U13" s="901"/>
      <c r="V13" s="901"/>
      <c r="W13" s="901"/>
      <c r="X13" s="901"/>
      <c r="Y13" s="901"/>
      <c r="Z13" s="901"/>
      <c r="AA13" s="901"/>
      <c r="AB13" s="901"/>
      <c r="AC13" s="901"/>
      <c r="AD13" s="901"/>
      <c r="AE13" s="901"/>
      <c r="AF13" s="1081"/>
      <c r="AI13" s="1066">
        <v>6</v>
      </c>
      <c r="AJ13" s="901"/>
      <c r="AK13" s="901"/>
      <c r="AL13" s="901"/>
      <c r="AM13" s="901"/>
      <c r="AN13" s="901"/>
      <c r="AO13" s="901"/>
      <c r="AP13" s="901"/>
      <c r="AQ13" s="901"/>
      <c r="AR13" s="901"/>
      <c r="AS13" s="901"/>
      <c r="AT13" s="901"/>
      <c r="AU13" s="901"/>
      <c r="AV13" s="1081"/>
      <c r="AW13" s="1087"/>
      <c r="AY13" s="1097"/>
      <c r="AZ13" s="1066">
        <v>5</v>
      </c>
      <c r="BA13" s="901"/>
      <c r="BB13" s="901"/>
      <c r="BC13" s="901"/>
      <c r="BD13" s="901"/>
      <c r="BE13" s="901"/>
      <c r="BF13" s="901"/>
      <c r="BG13" s="901"/>
      <c r="BH13" s="901"/>
      <c r="BI13" s="901"/>
      <c r="BJ13" s="901"/>
      <c r="BK13" s="901"/>
      <c r="BL13" s="901"/>
      <c r="BM13" s="1081"/>
    </row>
    <row r="14" spans="2:143" ht="27.95" customHeight="1">
      <c r="B14" s="1068"/>
      <c r="C14" s="1075"/>
      <c r="D14" s="1075"/>
      <c r="E14" s="1075"/>
      <c r="F14" s="1075"/>
      <c r="G14" s="1075"/>
      <c r="H14" s="1075"/>
      <c r="I14" s="1075"/>
      <c r="J14" s="1075"/>
      <c r="K14" s="1075"/>
      <c r="L14" s="1078" t="s">
        <v>389</v>
      </c>
      <c r="M14" s="1075"/>
      <c r="N14" s="1075"/>
      <c r="O14" s="1082" t="s">
        <v>391</v>
      </c>
      <c r="P14" s="1088"/>
      <c r="Q14" s="1092"/>
      <c r="R14" s="1098"/>
      <c r="S14" s="1068"/>
      <c r="T14" s="1075"/>
      <c r="U14" s="1075"/>
      <c r="V14" s="1075"/>
      <c r="W14" s="1075"/>
      <c r="X14" s="1075"/>
      <c r="Y14" s="1075"/>
      <c r="Z14" s="1075"/>
      <c r="AA14" s="1075"/>
      <c r="AB14" s="1075"/>
      <c r="AC14" s="1078" t="s">
        <v>389</v>
      </c>
      <c r="AD14" s="1075"/>
      <c r="AE14" s="1075"/>
      <c r="AF14" s="1082" t="s">
        <v>391</v>
      </c>
      <c r="AI14" s="1068"/>
      <c r="AJ14" s="1075"/>
      <c r="AK14" s="1075"/>
      <c r="AL14" s="1075"/>
      <c r="AM14" s="1075"/>
      <c r="AN14" s="1075"/>
      <c r="AO14" s="1075"/>
      <c r="AP14" s="1075"/>
      <c r="AQ14" s="1075"/>
      <c r="AR14" s="1075"/>
      <c r="AS14" s="1078" t="s">
        <v>389</v>
      </c>
      <c r="AT14" s="1075"/>
      <c r="AU14" s="1075"/>
      <c r="AV14" s="1082" t="s">
        <v>391</v>
      </c>
      <c r="AW14" s="1088"/>
      <c r="AX14" s="1092"/>
      <c r="AY14" s="1098"/>
      <c r="AZ14" s="1068"/>
      <c r="BA14" s="1075"/>
      <c r="BB14" s="1075"/>
      <c r="BC14" s="1075"/>
      <c r="BD14" s="1075"/>
      <c r="BE14" s="1075"/>
      <c r="BF14" s="1075"/>
      <c r="BG14" s="1075"/>
      <c r="BH14" s="1075"/>
      <c r="BI14" s="1075"/>
      <c r="BJ14" s="1078" t="s">
        <v>389</v>
      </c>
      <c r="BK14" s="1075"/>
      <c r="BL14" s="1075"/>
      <c r="BM14" s="1082" t="s">
        <v>391</v>
      </c>
    </row>
    <row r="15" spans="2:143" s="1061" customFormat="1" ht="12" customHeight="1">
      <c r="B15" s="1066">
        <v>8</v>
      </c>
      <c r="C15" s="901"/>
      <c r="D15" s="901"/>
      <c r="E15" s="901"/>
      <c r="F15" s="901"/>
      <c r="G15" s="901"/>
      <c r="H15" s="901"/>
      <c r="I15" s="901"/>
      <c r="J15" s="901"/>
      <c r="K15" s="901"/>
      <c r="L15" s="901"/>
      <c r="M15" s="901"/>
      <c r="N15" s="901"/>
      <c r="O15" s="1081"/>
      <c r="P15" s="1089"/>
      <c r="Q15" s="1093"/>
      <c r="R15" s="1099"/>
      <c r="S15" s="1066">
        <v>7</v>
      </c>
      <c r="T15" s="901"/>
      <c r="U15" s="901"/>
      <c r="V15" s="901"/>
      <c r="W15" s="901"/>
      <c r="X15" s="901"/>
      <c r="Y15" s="901"/>
      <c r="Z15" s="901"/>
      <c r="AA15" s="901"/>
      <c r="AB15" s="901"/>
      <c r="AC15" s="901"/>
      <c r="AD15" s="901"/>
      <c r="AE15" s="901"/>
      <c r="AF15" s="1081"/>
      <c r="AI15" s="1066">
        <v>8</v>
      </c>
      <c r="AJ15" s="901"/>
      <c r="AK15" s="901"/>
      <c r="AL15" s="901"/>
      <c r="AM15" s="901"/>
      <c r="AN15" s="901"/>
      <c r="AO15" s="901"/>
      <c r="AP15" s="901"/>
      <c r="AQ15" s="901"/>
      <c r="AR15" s="901"/>
      <c r="AS15" s="901"/>
      <c r="AT15" s="901"/>
      <c r="AU15" s="901"/>
      <c r="AV15" s="1081"/>
      <c r="AW15" s="1089"/>
      <c r="AX15" s="1093"/>
      <c r="AY15" s="1099"/>
      <c r="AZ15" s="1066">
        <v>7</v>
      </c>
      <c r="BA15" s="901"/>
      <c r="BB15" s="901"/>
      <c r="BC15" s="901"/>
      <c r="BD15" s="901"/>
      <c r="BE15" s="901"/>
      <c r="BF15" s="901"/>
      <c r="BG15" s="901"/>
      <c r="BH15" s="901"/>
      <c r="BI15" s="901"/>
      <c r="BJ15" s="901"/>
      <c r="BK15" s="901"/>
      <c r="BL15" s="901"/>
      <c r="BM15" s="1081"/>
    </row>
    <row r="16" spans="2:143" ht="27.95" customHeight="1">
      <c r="B16" s="1068"/>
      <c r="C16" s="1075"/>
      <c r="D16" s="1075"/>
      <c r="E16" s="1075"/>
      <c r="F16" s="1075"/>
      <c r="G16" s="1075"/>
      <c r="H16" s="1075"/>
      <c r="I16" s="1075"/>
      <c r="J16" s="1075"/>
      <c r="K16" s="1075"/>
      <c r="L16" s="1078" t="s">
        <v>389</v>
      </c>
      <c r="M16" s="1075"/>
      <c r="N16" s="1075"/>
      <c r="O16" s="1082" t="s">
        <v>391</v>
      </c>
      <c r="P16" s="1086"/>
      <c r="Q16" s="1071"/>
      <c r="R16" s="1096"/>
      <c r="S16" s="1068"/>
      <c r="T16" s="1075"/>
      <c r="U16" s="1075"/>
      <c r="V16" s="1075"/>
      <c r="W16" s="1075"/>
      <c r="X16" s="1075"/>
      <c r="Y16" s="1075"/>
      <c r="Z16" s="1075"/>
      <c r="AA16" s="1075"/>
      <c r="AB16" s="1075"/>
      <c r="AC16" s="1078" t="s">
        <v>389</v>
      </c>
      <c r="AD16" s="1075"/>
      <c r="AE16" s="1075"/>
      <c r="AF16" s="1082" t="s">
        <v>391</v>
      </c>
      <c r="AI16" s="1068"/>
      <c r="AJ16" s="1075"/>
      <c r="AK16" s="1075"/>
      <c r="AL16" s="1075"/>
      <c r="AM16" s="1075"/>
      <c r="AN16" s="1075"/>
      <c r="AO16" s="1075"/>
      <c r="AP16" s="1075"/>
      <c r="AQ16" s="1075"/>
      <c r="AR16" s="1075"/>
      <c r="AS16" s="1078" t="s">
        <v>389</v>
      </c>
      <c r="AT16" s="1075"/>
      <c r="AU16" s="1075"/>
      <c r="AV16" s="1082" t="s">
        <v>391</v>
      </c>
      <c r="AW16" s="1086"/>
      <c r="AX16" s="1071"/>
      <c r="AY16" s="1096"/>
      <c r="AZ16" s="1068"/>
      <c r="BA16" s="1075"/>
      <c r="BB16" s="1075"/>
      <c r="BC16" s="1075"/>
      <c r="BD16" s="1075"/>
      <c r="BE16" s="1075"/>
      <c r="BF16" s="1075"/>
      <c r="BG16" s="1075"/>
      <c r="BH16" s="1075"/>
      <c r="BI16" s="1075"/>
      <c r="BJ16" s="1078" t="s">
        <v>389</v>
      </c>
      <c r="BK16" s="1075"/>
      <c r="BL16" s="1075"/>
      <c r="BM16" s="1082" t="s">
        <v>391</v>
      </c>
    </row>
    <row r="17" spans="1:65" s="1061" customFormat="1" ht="12" customHeight="1">
      <c r="B17" s="1066">
        <v>10</v>
      </c>
      <c r="C17" s="901"/>
      <c r="D17" s="901"/>
      <c r="E17" s="901"/>
      <c r="F17" s="901"/>
      <c r="G17" s="901"/>
      <c r="H17" s="901"/>
      <c r="I17" s="901"/>
      <c r="J17" s="901"/>
      <c r="K17" s="901"/>
      <c r="L17" s="901"/>
      <c r="M17" s="901"/>
      <c r="N17" s="901"/>
      <c r="O17" s="1081"/>
      <c r="P17" s="1087"/>
      <c r="R17" s="1097"/>
      <c r="S17" s="1066">
        <v>9</v>
      </c>
      <c r="T17" s="901"/>
      <c r="U17" s="901"/>
      <c r="V17" s="901"/>
      <c r="W17" s="901"/>
      <c r="X17" s="901"/>
      <c r="Y17" s="901"/>
      <c r="Z17" s="901"/>
      <c r="AA17" s="901"/>
      <c r="AB17" s="901"/>
      <c r="AC17" s="901"/>
      <c r="AD17" s="901"/>
      <c r="AE17" s="901"/>
      <c r="AF17" s="1081"/>
      <c r="AI17" s="1066">
        <v>10</v>
      </c>
      <c r="AJ17" s="901"/>
      <c r="AK17" s="901"/>
      <c r="AL17" s="901"/>
      <c r="AM17" s="901"/>
      <c r="AN17" s="901"/>
      <c r="AO17" s="901"/>
      <c r="AP17" s="901"/>
      <c r="AQ17" s="901"/>
      <c r="AR17" s="901"/>
      <c r="AS17" s="901"/>
      <c r="AT17" s="901"/>
      <c r="AU17" s="901"/>
      <c r="AV17" s="1081"/>
      <c r="AW17" s="1087"/>
      <c r="AY17" s="1097"/>
      <c r="AZ17" s="1066">
        <v>9</v>
      </c>
      <c r="BA17" s="901"/>
      <c r="BB17" s="901"/>
      <c r="BC17" s="901"/>
      <c r="BD17" s="901"/>
      <c r="BE17" s="901"/>
      <c r="BF17" s="901"/>
      <c r="BG17" s="901"/>
      <c r="BH17" s="901"/>
      <c r="BI17" s="901"/>
      <c r="BJ17" s="901"/>
      <c r="BK17" s="901"/>
      <c r="BL17" s="901"/>
      <c r="BM17" s="1081"/>
    </row>
    <row r="18" spans="1:65" ht="27.95" customHeight="1">
      <c r="B18" s="1068"/>
      <c r="C18" s="1075"/>
      <c r="D18" s="1075"/>
      <c r="E18" s="1075"/>
      <c r="F18" s="1075"/>
      <c r="G18" s="1075"/>
      <c r="H18" s="1075"/>
      <c r="I18" s="1075"/>
      <c r="J18" s="1075"/>
      <c r="K18" s="1075"/>
      <c r="L18" s="1078" t="s">
        <v>389</v>
      </c>
      <c r="M18" s="1075"/>
      <c r="N18" s="1075"/>
      <c r="O18" s="1082" t="s">
        <v>391</v>
      </c>
      <c r="P18" s="1086"/>
      <c r="Q18" s="1071"/>
      <c r="R18" s="1096"/>
      <c r="S18" s="1068"/>
      <c r="T18" s="1075"/>
      <c r="U18" s="1075"/>
      <c r="V18" s="1075"/>
      <c r="W18" s="1075"/>
      <c r="X18" s="1075"/>
      <c r="Y18" s="1075"/>
      <c r="Z18" s="1075"/>
      <c r="AA18" s="1075"/>
      <c r="AB18" s="1075"/>
      <c r="AC18" s="1078" t="s">
        <v>389</v>
      </c>
      <c r="AD18" s="1075"/>
      <c r="AE18" s="1075"/>
      <c r="AF18" s="1082" t="s">
        <v>391</v>
      </c>
      <c r="AI18" s="1068"/>
      <c r="AJ18" s="1075"/>
      <c r="AK18" s="1075"/>
      <c r="AL18" s="1075"/>
      <c r="AM18" s="1075"/>
      <c r="AN18" s="1075"/>
      <c r="AO18" s="1075"/>
      <c r="AP18" s="1075"/>
      <c r="AQ18" s="1075"/>
      <c r="AR18" s="1075"/>
      <c r="AS18" s="1078" t="s">
        <v>389</v>
      </c>
      <c r="AT18" s="1075"/>
      <c r="AU18" s="1075"/>
      <c r="AV18" s="1082" t="s">
        <v>391</v>
      </c>
      <c r="AW18" s="1086"/>
      <c r="AX18" s="1071"/>
      <c r="AY18" s="1096"/>
      <c r="AZ18" s="1068"/>
      <c r="BA18" s="1075"/>
      <c r="BB18" s="1075"/>
      <c r="BC18" s="1075"/>
      <c r="BD18" s="1075"/>
      <c r="BE18" s="1075"/>
      <c r="BF18" s="1075"/>
      <c r="BG18" s="1075"/>
      <c r="BH18" s="1075"/>
      <c r="BI18" s="1075"/>
      <c r="BJ18" s="1078" t="s">
        <v>389</v>
      </c>
      <c r="BK18" s="1075"/>
      <c r="BL18" s="1075"/>
      <c r="BM18" s="1082" t="s">
        <v>391</v>
      </c>
    </row>
    <row r="19" spans="1:65" s="1061" customFormat="1" ht="12" customHeight="1">
      <c r="B19" s="1069" t="s">
        <v>233</v>
      </c>
      <c r="C19" s="1076"/>
      <c r="D19" s="1076"/>
      <c r="E19" s="1076"/>
      <c r="F19" s="1076"/>
      <c r="G19" s="1076"/>
      <c r="H19" s="1076"/>
      <c r="I19" s="1076"/>
      <c r="J19" s="1076"/>
      <c r="K19" s="1076"/>
      <c r="L19" s="1076"/>
      <c r="M19" s="1076"/>
      <c r="N19" s="1076"/>
      <c r="O19" s="1083"/>
      <c r="P19" s="1087"/>
      <c r="R19" s="1097"/>
      <c r="S19" s="1066" t="s">
        <v>292</v>
      </c>
      <c r="T19" s="901"/>
      <c r="U19" s="901"/>
      <c r="V19" s="901"/>
      <c r="W19" s="901"/>
      <c r="X19" s="901"/>
      <c r="Y19" s="901"/>
      <c r="Z19" s="901"/>
      <c r="AA19" s="901"/>
      <c r="AB19" s="901"/>
      <c r="AC19" s="901"/>
      <c r="AD19" s="901"/>
      <c r="AE19" s="901"/>
      <c r="AF19" s="1081"/>
      <c r="AI19" s="1069" t="s">
        <v>233</v>
      </c>
      <c r="AJ19" s="1076"/>
      <c r="AK19" s="1076"/>
      <c r="AL19" s="1076"/>
      <c r="AM19" s="1076"/>
      <c r="AN19" s="1076"/>
      <c r="AO19" s="1076"/>
      <c r="AP19" s="1076"/>
      <c r="AQ19" s="1076"/>
      <c r="AR19" s="1076"/>
      <c r="AS19" s="1076"/>
      <c r="AT19" s="1076"/>
      <c r="AU19" s="1076"/>
      <c r="AV19" s="1083"/>
      <c r="AW19" s="1087"/>
      <c r="AY19" s="1097"/>
      <c r="AZ19" s="1066" t="s">
        <v>292</v>
      </c>
      <c r="BA19" s="901"/>
      <c r="BB19" s="901"/>
      <c r="BC19" s="901"/>
      <c r="BD19" s="901"/>
      <c r="BE19" s="901"/>
      <c r="BF19" s="901"/>
      <c r="BG19" s="901"/>
      <c r="BH19" s="901"/>
      <c r="BI19" s="901"/>
      <c r="BJ19" s="901"/>
      <c r="BK19" s="901"/>
      <c r="BL19" s="901"/>
      <c r="BM19" s="1081"/>
    </row>
    <row r="20" spans="1:65" ht="27.95" customHeight="1">
      <c r="A20" s="1062"/>
      <c r="B20" s="1068"/>
      <c r="C20" s="1075"/>
      <c r="D20" s="1075"/>
      <c r="E20" s="1075"/>
      <c r="F20" s="1075"/>
      <c r="G20" s="1075"/>
      <c r="H20" s="1075"/>
      <c r="I20" s="1075"/>
      <c r="J20" s="1075"/>
      <c r="K20" s="1075"/>
      <c r="L20" s="1078" t="s">
        <v>389</v>
      </c>
      <c r="M20" s="1075"/>
      <c r="N20" s="1075"/>
      <c r="O20" s="1082" t="s">
        <v>391</v>
      </c>
      <c r="P20" s="1090"/>
      <c r="Q20" s="1094"/>
      <c r="R20" s="1100"/>
      <c r="S20" s="1068"/>
      <c r="T20" s="1075"/>
      <c r="U20" s="1075"/>
      <c r="V20" s="1075"/>
      <c r="W20" s="1075"/>
      <c r="X20" s="1075"/>
      <c r="Y20" s="1075"/>
      <c r="Z20" s="1075"/>
      <c r="AA20" s="1075"/>
      <c r="AB20" s="1075"/>
      <c r="AC20" s="1078" t="s">
        <v>389</v>
      </c>
      <c r="AD20" s="1075"/>
      <c r="AE20" s="1075"/>
      <c r="AF20" s="1082" t="s">
        <v>391</v>
      </c>
      <c r="AI20" s="1068"/>
      <c r="AJ20" s="1075"/>
      <c r="AK20" s="1075"/>
      <c r="AL20" s="1075"/>
      <c r="AM20" s="1075"/>
      <c r="AN20" s="1075"/>
      <c r="AO20" s="1075"/>
      <c r="AP20" s="1075"/>
      <c r="AQ20" s="1075"/>
      <c r="AR20" s="1075"/>
      <c r="AS20" s="1078" t="s">
        <v>389</v>
      </c>
      <c r="AT20" s="1075"/>
      <c r="AU20" s="1075"/>
      <c r="AV20" s="1082" t="s">
        <v>391</v>
      </c>
      <c r="AW20" s="1090"/>
      <c r="AX20" s="1094"/>
      <c r="AY20" s="1100"/>
      <c r="AZ20" s="1068"/>
      <c r="BA20" s="1075"/>
      <c r="BB20" s="1075"/>
      <c r="BC20" s="1075"/>
      <c r="BD20" s="1075"/>
      <c r="BE20" s="1075"/>
      <c r="BF20" s="1075"/>
      <c r="BG20" s="1075"/>
      <c r="BH20" s="1075"/>
      <c r="BI20" s="1075"/>
      <c r="BJ20" s="1078" t="s">
        <v>389</v>
      </c>
      <c r="BK20" s="1075"/>
      <c r="BL20" s="1075"/>
      <c r="BM20" s="1082" t="s">
        <v>391</v>
      </c>
    </row>
    <row r="21" spans="1:65" ht="18" customHeight="1">
      <c r="A21" s="1062"/>
      <c r="B21" s="1071"/>
      <c r="C21" s="1071"/>
      <c r="D21" s="1071"/>
      <c r="E21" s="1071"/>
      <c r="F21" s="1071"/>
      <c r="G21" s="1071"/>
      <c r="H21" s="1071"/>
      <c r="I21" s="1071"/>
      <c r="J21" s="1071"/>
      <c r="K21" s="1071"/>
      <c r="L21" s="1071"/>
      <c r="M21" s="1071"/>
      <c r="N21" s="1062"/>
      <c r="O21" s="1062"/>
      <c r="P21" s="1062"/>
      <c r="Q21" s="1062"/>
      <c r="R21" s="1101"/>
      <c r="S21" s="1101"/>
      <c r="T21" s="1101"/>
      <c r="U21" s="1101"/>
      <c r="V21" s="1101"/>
      <c r="W21" s="1101"/>
      <c r="X21" s="1101"/>
      <c r="Y21" s="1101"/>
      <c r="Z21" s="1101"/>
      <c r="AA21" s="1101"/>
      <c r="AB21" s="1071"/>
      <c r="AC21" s="1071"/>
      <c r="AD21" s="1062"/>
      <c r="AE21" s="1062"/>
    </row>
    <row r="22" spans="1:65" ht="21.75" customHeight="1">
      <c r="A22" s="1062"/>
      <c r="B22" s="922" t="s">
        <v>487</v>
      </c>
      <c r="C22" s="922"/>
      <c r="D22" s="922"/>
      <c r="E22" s="922"/>
      <c r="F22" s="922"/>
      <c r="G22" s="922"/>
      <c r="H22" s="922"/>
      <c r="I22" s="922"/>
      <c r="J22" s="922"/>
      <c r="K22" s="922"/>
      <c r="L22" s="922"/>
      <c r="M22" s="922"/>
      <c r="N22" s="922"/>
      <c r="O22" s="922"/>
      <c r="P22" s="922"/>
      <c r="Q22" s="922"/>
      <c r="R22" s="922"/>
      <c r="S22" s="922"/>
      <c r="T22" s="922"/>
      <c r="U22" s="922"/>
      <c r="V22" s="922"/>
      <c r="W22" s="922"/>
      <c r="X22" s="922"/>
      <c r="Y22" s="922"/>
      <c r="Z22" s="922"/>
      <c r="AA22" s="922"/>
      <c r="AB22" s="922"/>
      <c r="AC22" s="922"/>
      <c r="AD22" s="922"/>
      <c r="AE22" s="922"/>
      <c r="AF22" s="922"/>
      <c r="AI22" s="922" t="s">
        <v>437</v>
      </c>
      <c r="AJ22" s="922"/>
      <c r="AK22" s="922"/>
      <c r="AL22" s="922"/>
      <c r="AM22" s="922"/>
      <c r="AN22" s="922"/>
      <c r="AO22" s="922"/>
      <c r="AP22" s="922"/>
      <c r="AQ22" s="922"/>
      <c r="AR22" s="922"/>
      <c r="AS22" s="922"/>
      <c r="AT22" s="922"/>
      <c r="AU22" s="922"/>
      <c r="AV22" s="922"/>
      <c r="AW22" s="922"/>
      <c r="AX22" s="922"/>
      <c r="AY22" s="922"/>
      <c r="AZ22" s="922"/>
      <c r="BA22" s="922"/>
      <c r="BB22" s="922"/>
      <c r="BC22" s="922"/>
      <c r="BD22" s="922"/>
      <c r="BE22" s="922"/>
      <c r="BF22" s="922"/>
      <c r="BG22" s="922"/>
      <c r="BH22" s="922"/>
      <c r="BI22" s="922"/>
      <c r="BJ22" s="922"/>
      <c r="BK22" s="922"/>
      <c r="BL22" s="922"/>
      <c r="BM22" s="922"/>
    </row>
    <row r="23" spans="1:65" ht="34.5" customHeight="1">
      <c r="B23" s="1062"/>
      <c r="C23" s="1062"/>
      <c r="D23" s="1062"/>
      <c r="E23" s="1062"/>
      <c r="F23" s="1062"/>
      <c r="G23" s="1062"/>
      <c r="H23" s="1062"/>
      <c r="I23" s="1062"/>
      <c r="J23" s="1062"/>
      <c r="K23" s="1062"/>
      <c r="L23" s="1071"/>
      <c r="M23" s="1062"/>
      <c r="N23" s="1071"/>
      <c r="P23" s="1071"/>
      <c r="Q23" s="1071"/>
      <c r="R23" s="1071"/>
      <c r="S23" s="1062"/>
      <c r="T23" s="1062"/>
      <c r="U23" s="1062"/>
      <c r="V23" s="1062"/>
      <c r="W23" s="1062"/>
      <c r="X23" s="1062"/>
      <c r="Y23" s="1062"/>
      <c r="Z23" s="1062"/>
      <c r="AA23" s="1062"/>
      <c r="AB23" s="1062"/>
      <c r="AC23" s="1071"/>
      <c r="AD23" s="1062"/>
      <c r="AE23" s="1071"/>
      <c r="AI23" s="1062"/>
      <c r="AJ23" s="1062"/>
      <c r="AK23" s="1062"/>
      <c r="AL23" s="1062"/>
      <c r="AM23" s="1062"/>
      <c r="AN23" s="1062"/>
      <c r="AO23" s="1062"/>
      <c r="AP23" s="1062"/>
      <c r="AQ23" s="1062"/>
      <c r="AR23" s="1062"/>
      <c r="AS23" s="1071"/>
      <c r="AT23" s="1062"/>
      <c r="AU23" s="1071"/>
      <c r="AW23" s="1071"/>
      <c r="AX23" s="1071"/>
      <c r="AY23" s="1071"/>
      <c r="AZ23" s="1062"/>
      <c r="BA23" s="1062"/>
      <c r="BB23" s="1062"/>
      <c r="BC23" s="1062"/>
      <c r="BD23" s="1062"/>
      <c r="BE23" s="1062"/>
      <c r="BF23" s="1062"/>
      <c r="BG23" s="1062"/>
      <c r="BH23" s="1062"/>
      <c r="BI23" s="1062"/>
      <c r="BJ23" s="1071"/>
      <c r="BK23" s="1062"/>
      <c r="BL23" s="1071"/>
    </row>
    <row r="24" spans="1:65" ht="12" customHeight="1">
      <c r="B24" s="1066">
        <v>2</v>
      </c>
      <c r="C24" s="901"/>
      <c r="D24" s="901"/>
      <c r="E24" s="901"/>
      <c r="F24" s="901"/>
      <c r="G24" s="901"/>
      <c r="H24" s="901"/>
      <c r="I24" s="901"/>
      <c r="J24" s="901"/>
      <c r="K24" s="901"/>
      <c r="L24" s="901"/>
      <c r="M24" s="901"/>
      <c r="N24" s="901"/>
      <c r="O24" s="1081"/>
      <c r="P24" s="1085"/>
      <c r="Q24" s="1091"/>
      <c r="R24" s="1095"/>
      <c r="S24" s="1066">
        <v>1</v>
      </c>
      <c r="T24" s="901"/>
      <c r="U24" s="901"/>
      <c r="V24" s="901"/>
      <c r="W24" s="901"/>
      <c r="X24" s="901"/>
      <c r="Y24" s="901"/>
      <c r="Z24" s="901"/>
      <c r="AA24" s="901"/>
      <c r="AB24" s="901"/>
      <c r="AC24" s="901"/>
      <c r="AD24" s="901"/>
      <c r="AE24" s="901"/>
      <c r="AF24" s="1081"/>
      <c r="AG24" s="1061"/>
      <c r="AH24" s="1061"/>
      <c r="AI24" s="1066">
        <v>2</v>
      </c>
      <c r="AJ24" s="901"/>
      <c r="AK24" s="901"/>
      <c r="AL24" s="901"/>
      <c r="AM24" s="901"/>
      <c r="AN24" s="901"/>
      <c r="AO24" s="901"/>
      <c r="AP24" s="901"/>
      <c r="AQ24" s="901"/>
      <c r="AR24" s="901"/>
      <c r="AS24" s="901"/>
      <c r="AT24" s="901"/>
      <c r="AU24" s="901"/>
      <c r="AV24" s="1081"/>
      <c r="AW24" s="1085"/>
      <c r="AX24" s="1091"/>
      <c r="AY24" s="1095"/>
      <c r="AZ24" s="1066">
        <v>1</v>
      </c>
      <c r="BA24" s="901"/>
      <c r="BB24" s="901"/>
      <c r="BC24" s="901"/>
      <c r="BD24" s="901"/>
      <c r="BE24" s="901"/>
      <c r="BF24" s="901"/>
      <c r="BG24" s="901"/>
      <c r="BH24" s="901"/>
      <c r="BI24" s="901"/>
      <c r="BJ24" s="901"/>
      <c r="BK24" s="901"/>
      <c r="BL24" s="901"/>
      <c r="BM24" s="1081"/>
    </row>
    <row r="25" spans="1:65" ht="27.95" customHeight="1">
      <c r="B25" s="1068"/>
      <c r="C25" s="1075"/>
      <c r="D25" s="1075"/>
      <c r="E25" s="1075"/>
      <c r="F25" s="1075"/>
      <c r="G25" s="1075"/>
      <c r="H25" s="1075"/>
      <c r="I25" s="1075"/>
      <c r="J25" s="1075"/>
      <c r="K25" s="1075"/>
      <c r="L25" s="1078" t="s">
        <v>389</v>
      </c>
      <c r="M25" s="1075"/>
      <c r="N25" s="1075"/>
      <c r="O25" s="1082" t="s">
        <v>391</v>
      </c>
      <c r="P25" s="1086"/>
      <c r="Q25" s="1071"/>
      <c r="R25" s="1096"/>
      <c r="S25" s="1068"/>
      <c r="T25" s="1075"/>
      <c r="U25" s="1075"/>
      <c r="V25" s="1075"/>
      <c r="W25" s="1075"/>
      <c r="X25" s="1075"/>
      <c r="Y25" s="1075"/>
      <c r="Z25" s="1075"/>
      <c r="AA25" s="1075"/>
      <c r="AB25" s="1075"/>
      <c r="AC25" s="1078" t="s">
        <v>389</v>
      </c>
      <c r="AD25" s="1075"/>
      <c r="AE25" s="1075"/>
      <c r="AF25" s="1082" t="s">
        <v>391</v>
      </c>
      <c r="AI25" s="1068"/>
      <c r="AJ25" s="1075"/>
      <c r="AK25" s="1075"/>
      <c r="AL25" s="1075"/>
      <c r="AM25" s="1075"/>
      <c r="AN25" s="1075"/>
      <c r="AO25" s="1075"/>
      <c r="AP25" s="1075"/>
      <c r="AQ25" s="1075"/>
      <c r="AR25" s="1075"/>
      <c r="AS25" s="1078" t="s">
        <v>389</v>
      </c>
      <c r="AT25" s="1075"/>
      <c r="AU25" s="1075"/>
      <c r="AV25" s="1082" t="s">
        <v>391</v>
      </c>
      <c r="AW25" s="1086"/>
      <c r="AX25" s="1071"/>
      <c r="AY25" s="1096"/>
      <c r="AZ25" s="1068"/>
      <c r="BA25" s="1075"/>
      <c r="BB25" s="1075"/>
      <c r="BC25" s="1075"/>
      <c r="BD25" s="1075"/>
      <c r="BE25" s="1075"/>
      <c r="BF25" s="1075"/>
      <c r="BG25" s="1075"/>
      <c r="BH25" s="1075"/>
      <c r="BI25" s="1075"/>
      <c r="BJ25" s="1078" t="s">
        <v>389</v>
      </c>
      <c r="BK25" s="1075"/>
      <c r="BL25" s="1075"/>
      <c r="BM25" s="1082" t="s">
        <v>391</v>
      </c>
    </row>
    <row r="26" spans="1:65" ht="12" customHeight="1">
      <c r="B26" s="1066">
        <v>4</v>
      </c>
      <c r="C26" s="901"/>
      <c r="D26" s="901"/>
      <c r="E26" s="901"/>
      <c r="F26" s="901"/>
      <c r="G26" s="901"/>
      <c r="H26" s="901"/>
      <c r="I26" s="901"/>
      <c r="J26" s="901"/>
      <c r="K26" s="901"/>
      <c r="L26" s="901"/>
      <c r="M26" s="901"/>
      <c r="N26" s="901"/>
      <c r="O26" s="1081"/>
      <c r="P26" s="1087"/>
      <c r="Q26" s="1061"/>
      <c r="R26" s="1097"/>
      <c r="S26" s="1066">
        <v>3</v>
      </c>
      <c r="T26" s="901"/>
      <c r="U26" s="901"/>
      <c r="V26" s="901"/>
      <c r="W26" s="901"/>
      <c r="X26" s="901"/>
      <c r="Y26" s="901"/>
      <c r="Z26" s="901"/>
      <c r="AA26" s="901"/>
      <c r="AB26" s="901"/>
      <c r="AC26" s="901"/>
      <c r="AD26" s="901"/>
      <c r="AE26" s="901"/>
      <c r="AF26" s="1081"/>
      <c r="AG26" s="1061"/>
      <c r="AH26" s="1061"/>
      <c r="AI26" s="1066">
        <v>4</v>
      </c>
      <c r="AJ26" s="901"/>
      <c r="AK26" s="901"/>
      <c r="AL26" s="901"/>
      <c r="AM26" s="901"/>
      <c r="AN26" s="901"/>
      <c r="AO26" s="901"/>
      <c r="AP26" s="901"/>
      <c r="AQ26" s="901"/>
      <c r="AR26" s="901"/>
      <c r="AS26" s="901"/>
      <c r="AT26" s="901"/>
      <c r="AU26" s="901"/>
      <c r="AV26" s="1081"/>
      <c r="AW26" s="1087"/>
      <c r="AX26" s="1061"/>
      <c r="AY26" s="1097"/>
      <c r="AZ26" s="1066">
        <v>3</v>
      </c>
      <c r="BA26" s="901"/>
      <c r="BB26" s="901"/>
      <c r="BC26" s="901"/>
      <c r="BD26" s="901"/>
      <c r="BE26" s="901"/>
      <c r="BF26" s="901"/>
      <c r="BG26" s="901"/>
      <c r="BH26" s="901"/>
      <c r="BI26" s="901"/>
      <c r="BJ26" s="901"/>
      <c r="BK26" s="901"/>
      <c r="BL26" s="901"/>
      <c r="BM26" s="1081"/>
    </row>
    <row r="27" spans="1:65" ht="27.95" customHeight="1">
      <c r="B27" s="1068"/>
      <c r="C27" s="1075"/>
      <c r="D27" s="1075"/>
      <c r="E27" s="1075"/>
      <c r="F27" s="1075"/>
      <c r="G27" s="1075"/>
      <c r="H27" s="1075"/>
      <c r="I27" s="1075"/>
      <c r="J27" s="1075"/>
      <c r="K27" s="1075"/>
      <c r="L27" s="1078" t="s">
        <v>389</v>
      </c>
      <c r="M27" s="1075"/>
      <c r="N27" s="1075"/>
      <c r="O27" s="1082" t="s">
        <v>391</v>
      </c>
      <c r="P27" s="1086"/>
      <c r="Q27" s="1071"/>
      <c r="R27" s="1096"/>
      <c r="S27" s="1068"/>
      <c r="T27" s="1075"/>
      <c r="U27" s="1075"/>
      <c r="V27" s="1075"/>
      <c r="W27" s="1075"/>
      <c r="X27" s="1075"/>
      <c r="Y27" s="1075"/>
      <c r="Z27" s="1075"/>
      <c r="AA27" s="1075"/>
      <c r="AB27" s="1075"/>
      <c r="AC27" s="1078" t="s">
        <v>389</v>
      </c>
      <c r="AD27" s="1075"/>
      <c r="AE27" s="1075"/>
      <c r="AF27" s="1082" t="s">
        <v>391</v>
      </c>
      <c r="AI27" s="1068"/>
      <c r="AJ27" s="1075"/>
      <c r="AK27" s="1075"/>
      <c r="AL27" s="1075"/>
      <c r="AM27" s="1075"/>
      <c r="AN27" s="1075"/>
      <c r="AO27" s="1075"/>
      <c r="AP27" s="1075"/>
      <c r="AQ27" s="1075"/>
      <c r="AR27" s="1075"/>
      <c r="AS27" s="1078" t="s">
        <v>389</v>
      </c>
      <c r="AT27" s="1075"/>
      <c r="AU27" s="1075"/>
      <c r="AV27" s="1082" t="s">
        <v>391</v>
      </c>
      <c r="AW27" s="1086"/>
      <c r="AX27" s="1071"/>
      <c r="AY27" s="1096"/>
      <c r="AZ27" s="1068"/>
      <c r="BA27" s="1075"/>
      <c r="BB27" s="1075"/>
      <c r="BC27" s="1075"/>
      <c r="BD27" s="1075"/>
      <c r="BE27" s="1075"/>
      <c r="BF27" s="1075"/>
      <c r="BG27" s="1075"/>
      <c r="BH27" s="1075"/>
      <c r="BI27" s="1075"/>
      <c r="BJ27" s="1078" t="s">
        <v>389</v>
      </c>
      <c r="BK27" s="1075"/>
      <c r="BL27" s="1075"/>
      <c r="BM27" s="1082" t="s">
        <v>391</v>
      </c>
    </row>
    <row r="28" spans="1:65" ht="12" customHeight="1">
      <c r="B28" s="1066">
        <v>6</v>
      </c>
      <c r="C28" s="901"/>
      <c r="D28" s="901"/>
      <c r="E28" s="901"/>
      <c r="F28" s="901"/>
      <c r="G28" s="901"/>
      <c r="H28" s="901"/>
      <c r="I28" s="901"/>
      <c r="J28" s="901"/>
      <c r="K28" s="901"/>
      <c r="L28" s="901"/>
      <c r="M28" s="901"/>
      <c r="N28" s="901"/>
      <c r="O28" s="1081"/>
      <c r="P28" s="1087"/>
      <c r="Q28" s="1061"/>
      <c r="R28" s="1097"/>
      <c r="S28" s="1066">
        <v>5</v>
      </c>
      <c r="T28" s="901"/>
      <c r="U28" s="901"/>
      <c r="V28" s="901"/>
      <c r="W28" s="901"/>
      <c r="X28" s="901"/>
      <c r="Y28" s="901"/>
      <c r="Z28" s="901"/>
      <c r="AA28" s="901"/>
      <c r="AB28" s="901"/>
      <c r="AC28" s="901"/>
      <c r="AD28" s="901"/>
      <c r="AE28" s="901"/>
      <c r="AF28" s="1081"/>
      <c r="AG28" s="1061"/>
      <c r="AH28" s="1061"/>
      <c r="AI28" s="1066">
        <v>6</v>
      </c>
      <c r="AJ28" s="901"/>
      <c r="AK28" s="901"/>
      <c r="AL28" s="901"/>
      <c r="AM28" s="901"/>
      <c r="AN28" s="901"/>
      <c r="AO28" s="901"/>
      <c r="AP28" s="901"/>
      <c r="AQ28" s="901"/>
      <c r="AR28" s="901"/>
      <c r="AS28" s="901"/>
      <c r="AT28" s="901"/>
      <c r="AU28" s="901"/>
      <c r="AV28" s="1081"/>
      <c r="AW28" s="1087"/>
      <c r="AX28" s="1061"/>
      <c r="AY28" s="1097"/>
      <c r="AZ28" s="1066">
        <v>5</v>
      </c>
      <c r="BA28" s="901"/>
      <c r="BB28" s="901"/>
      <c r="BC28" s="901"/>
      <c r="BD28" s="901"/>
      <c r="BE28" s="901"/>
      <c r="BF28" s="901"/>
      <c r="BG28" s="901"/>
      <c r="BH28" s="901"/>
      <c r="BI28" s="901"/>
      <c r="BJ28" s="901"/>
      <c r="BK28" s="901"/>
      <c r="BL28" s="901"/>
      <c r="BM28" s="1081"/>
    </row>
    <row r="29" spans="1:65" ht="27.95" customHeight="1">
      <c r="B29" s="1068"/>
      <c r="C29" s="1075"/>
      <c r="D29" s="1075"/>
      <c r="E29" s="1075"/>
      <c r="F29" s="1075"/>
      <c r="G29" s="1075"/>
      <c r="H29" s="1075"/>
      <c r="I29" s="1075"/>
      <c r="J29" s="1075"/>
      <c r="K29" s="1075"/>
      <c r="L29" s="1078" t="s">
        <v>389</v>
      </c>
      <c r="M29" s="1075"/>
      <c r="N29" s="1075"/>
      <c r="O29" s="1082" t="s">
        <v>391</v>
      </c>
      <c r="P29" s="1088"/>
      <c r="Q29" s="1092"/>
      <c r="R29" s="1098"/>
      <c r="S29" s="1068"/>
      <c r="T29" s="1075"/>
      <c r="U29" s="1075"/>
      <c r="V29" s="1075"/>
      <c r="W29" s="1075"/>
      <c r="X29" s="1075"/>
      <c r="Y29" s="1075"/>
      <c r="Z29" s="1075"/>
      <c r="AA29" s="1075"/>
      <c r="AB29" s="1075"/>
      <c r="AC29" s="1078" t="s">
        <v>389</v>
      </c>
      <c r="AD29" s="1075"/>
      <c r="AE29" s="1075"/>
      <c r="AF29" s="1082" t="s">
        <v>391</v>
      </c>
      <c r="AI29" s="1068"/>
      <c r="AJ29" s="1075"/>
      <c r="AK29" s="1075"/>
      <c r="AL29" s="1075"/>
      <c r="AM29" s="1075"/>
      <c r="AN29" s="1075"/>
      <c r="AO29" s="1075"/>
      <c r="AP29" s="1075"/>
      <c r="AQ29" s="1075"/>
      <c r="AR29" s="1075"/>
      <c r="AS29" s="1078" t="s">
        <v>389</v>
      </c>
      <c r="AT29" s="1075"/>
      <c r="AU29" s="1075"/>
      <c r="AV29" s="1082" t="s">
        <v>391</v>
      </c>
      <c r="AW29" s="1088"/>
      <c r="AX29" s="1092"/>
      <c r="AY29" s="1098"/>
      <c r="AZ29" s="1068"/>
      <c r="BA29" s="1075"/>
      <c r="BB29" s="1075"/>
      <c r="BC29" s="1075"/>
      <c r="BD29" s="1075"/>
      <c r="BE29" s="1075"/>
      <c r="BF29" s="1075"/>
      <c r="BG29" s="1075"/>
      <c r="BH29" s="1075"/>
      <c r="BI29" s="1075"/>
      <c r="BJ29" s="1078" t="s">
        <v>389</v>
      </c>
      <c r="BK29" s="1075"/>
      <c r="BL29" s="1075"/>
      <c r="BM29" s="1082" t="s">
        <v>391</v>
      </c>
    </row>
    <row r="30" spans="1:65" ht="12" customHeight="1">
      <c r="B30" s="1066">
        <v>8</v>
      </c>
      <c r="C30" s="901"/>
      <c r="D30" s="901"/>
      <c r="E30" s="901"/>
      <c r="F30" s="901"/>
      <c r="G30" s="901"/>
      <c r="H30" s="901"/>
      <c r="I30" s="901"/>
      <c r="J30" s="901"/>
      <c r="K30" s="901"/>
      <c r="L30" s="901"/>
      <c r="M30" s="901"/>
      <c r="N30" s="901"/>
      <c r="O30" s="1081"/>
      <c r="P30" s="1089"/>
      <c r="Q30" s="1093"/>
      <c r="R30" s="1099"/>
      <c r="S30" s="1066">
        <v>7</v>
      </c>
      <c r="T30" s="901"/>
      <c r="U30" s="901"/>
      <c r="V30" s="901"/>
      <c r="W30" s="901"/>
      <c r="X30" s="901"/>
      <c r="Y30" s="901"/>
      <c r="Z30" s="901"/>
      <c r="AA30" s="901"/>
      <c r="AB30" s="901"/>
      <c r="AC30" s="901"/>
      <c r="AD30" s="901"/>
      <c r="AE30" s="901"/>
      <c r="AF30" s="1081"/>
      <c r="AG30" s="1061"/>
      <c r="AH30" s="1061"/>
      <c r="AI30" s="1066">
        <v>8</v>
      </c>
      <c r="AJ30" s="901"/>
      <c r="AK30" s="901"/>
      <c r="AL30" s="901"/>
      <c r="AM30" s="901"/>
      <c r="AN30" s="901"/>
      <c r="AO30" s="901"/>
      <c r="AP30" s="901"/>
      <c r="AQ30" s="901"/>
      <c r="AR30" s="901"/>
      <c r="AS30" s="901"/>
      <c r="AT30" s="901"/>
      <c r="AU30" s="901"/>
      <c r="AV30" s="1081"/>
      <c r="AW30" s="1089"/>
      <c r="AX30" s="1093"/>
      <c r="AY30" s="1099"/>
      <c r="AZ30" s="1066">
        <v>7</v>
      </c>
      <c r="BA30" s="901"/>
      <c r="BB30" s="901"/>
      <c r="BC30" s="901"/>
      <c r="BD30" s="901"/>
      <c r="BE30" s="901"/>
      <c r="BF30" s="901"/>
      <c r="BG30" s="901"/>
      <c r="BH30" s="901"/>
      <c r="BI30" s="901"/>
      <c r="BJ30" s="901"/>
      <c r="BK30" s="901"/>
      <c r="BL30" s="901"/>
      <c r="BM30" s="1081"/>
    </row>
    <row r="31" spans="1:65" ht="27.95" customHeight="1">
      <c r="B31" s="1068"/>
      <c r="C31" s="1075"/>
      <c r="D31" s="1075"/>
      <c r="E31" s="1075"/>
      <c r="F31" s="1075"/>
      <c r="G31" s="1075"/>
      <c r="H31" s="1075"/>
      <c r="I31" s="1075"/>
      <c r="J31" s="1075"/>
      <c r="K31" s="1075"/>
      <c r="L31" s="1078" t="s">
        <v>389</v>
      </c>
      <c r="M31" s="1075"/>
      <c r="N31" s="1075"/>
      <c r="O31" s="1082" t="s">
        <v>391</v>
      </c>
      <c r="P31" s="1086"/>
      <c r="Q31" s="1071"/>
      <c r="R31" s="1096"/>
      <c r="S31" s="1068"/>
      <c r="T31" s="1075"/>
      <c r="U31" s="1075"/>
      <c r="V31" s="1075"/>
      <c r="W31" s="1075"/>
      <c r="X31" s="1075"/>
      <c r="Y31" s="1075"/>
      <c r="Z31" s="1075"/>
      <c r="AA31" s="1075"/>
      <c r="AB31" s="1075"/>
      <c r="AC31" s="1078" t="s">
        <v>389</v>
      </c>
      <c r="AD31" s="1075"/>
      <c r="AE31" s="1075"/>
      <c r="AF31" s="1082" t="s">
        <v>391</v>
      </c>
      <c r="AI31" s="1068"/>
      <c r="AJ31" s="1075"/>
      <c r="AK31" s="1075"/>
      <c r="AL31" s="1075"/>
      <c r="AM31" s="1075"/>
      <c r="AN31" s="1075"/>
      <c r="AO31" s="1075"/>
      <c r="AP31" s="1075"/>
      <c r="AQ31" s="1075"/>
      <c r="AR31" s="1075"/>
      <c r="AS31" s="1078" t="s">
        <v>389</v>
      </c>
      <c r="AT31" s="1075"/>
      <c r="AU31" s="1075"/>
      <c r="AV31" s="1082" t="s">
        <v>391</v>
      </c>
      <c r="AW31" s="1086"/>
      <c r="AX31" s="1071"/>
      <c r="AY31" s="1096"/>
      <c r="AZ31" s="1068"/>
      <c r="BA31" s="1075"/>
      <c r="BB31" s="1075"/>
      <c r="BC31" s="1075"/>
      <c r="BD31" s="1075"/>
      <c r="BE31" s="1075"/>
      <c r="BF31" s="1075"/>
      <c r="BG31" s="1075"/>
      <c r="BH31" s="1075"/>
      <c r="BI31" s="1075"/>
      <c r="BJ31" s="1078" t="s">
        <v>389</v>
      </c>
      <c r="BK31" s="1075"/>
      <c r="BL31" s="1075"/>
      <c r="BM31" s="1082" t="s">
        <v>391</v>
      </c>
    </row>
    <row r="32" spans="1:65" ht="12" customHeight="1">
      <c r="B32" s="1066">
        <v>10</v>
      </c>
      <c r="C32" s="901"/>
      <c r="D32" s="901"/>
      <c r="E32" s="901"/>
      <c r="F32" s="901"/>
      <c r="G32" s="901"/>
      <c r="H32" s="901"/>
      <c r="I32" s="901"/>
      <c r="J32" s="901"/>
      <c r="K32" s="901"/>
      <c r="L32" s="901"/>
      <c r="M32" s="901"/>
      <c r="N32" s="901"/>
      <c r="O32" s="1081"/>
      <c r="P32" s="1087"/>
      <c r="Q32" s="1061"/>
      <c r="R32" s="1097"/>
      <c r="S32" s="1066">
        <v>9</v>
      </c>
      <c r="T32" s="901"/>
      <c r="U32" s="901"/>
      <c r="V32" s="901"/>
      <c r="W32" s="901"/>
      <c r="X32" s="901"/>
      <c r="Y32" s="901"/>
      <c r="Z32" s="901"/>
      <c r="AA32" s="901"/>
      <c r="AB32" s="901"/>
      <c r="AC32" s="901"/>
      <c r="AD32" s="901"/>
      <c r="AE32" s="901"/>
      <c r="AF32" s="1081"/>
      <c r="AG32" s="1061"/>
      <c r="AH32" s="1061"/>
      <c r="AI32" s="1066">
        <v>10</v>
      </c>
      <c r="AJ32" s="901"/>
      <c r="AK32" s="901"/>
      <c r="AL32" s="901"/>
      <c r="AM32" s="901"/>
      <c r="AN32" s="901"/>
      <c r="AO32" s="901"/>
      <c r="AP32" s="901"/>
      <c r="AQ32" s="901"/>
      <c r="AR32" s="901"/>
      <c r="AS32" s="901"/>
      <c r="AT32" s="901"/>
      <c r="AU32" s="901"/>
      <c r="AV32" s="1081"/>
      <c r="AW32" s="1087"/>
      <c r="AX32" s="1061"/>
      <c r="AY32" s="1097"/>
      <c r="AZ32" s="1066">
        <v>9</v>
      </c>
      <c r="BA32" s="901"/>
      <c r="BB32" s="901"/>
      <c r="BC32" s="901"/>
      <c r="BD32" s="901"/>
      <c r="BE32" s="901"/>
      <c r="BF32" s="901"/>
      <c r="BG32" s="901"/>
      <c r="BH32" s="901"/>
      <c r="BI32" s="901"/>
      <c r="BJ32" s="901"/>
      <c r="BK32" s="901"/>
      <c r="BL32" s="901"/>
      <c r="BM32" s="1081"/>
    </row>
    <row r="33" spans="2:77" ht="27.95" customHeight="1">
      <c r="B33" s="1068"/>
      <c r="C33" s="1075"/>
      <c r="D33" s="1075"/>
      <c r="E33" s="1075"/>
      <c r="F33" s="1075"/>
      <c r="G33" s="1075"/>
      <c r="H33" s="1075"/>
      <c r="I33" s="1075"/>
      <c r="J33" s="1075"/>
      <c r="K33" s="1075"/>
      <c r="L33" s="1078" t="s">
        <v>389</v>
      </c>
      <c r="M33" s="1075"/>
      <c r="N33" s="1075"/>
      <c r="O33" s="1082" t="s">
        <v>391</v>
      </c>
      <c r="P33" s="1086"/>
      <c r="Q33" s="1071"/>
      <c r="R33" s="1096"/>
      <c r="S33" s="1068"/>
      <c r="T33" s="1075"/>
      <c r="U33" s="1075"/>
      <c r="V33" s="1075"/>
      <c r="W33" s="1075"/>
      <c r="X33" s="1075"/>
      <c r="Y33" s="1075"/>
      <c r="Z33" s="1075"/>
      <c r="AA33" s="1075"/>
      <c r="AB33" s="1075"/>
      <c r="AC33" s="1078" t="s">
        <v>389</v>
      </c>
      <c r="AD33" s="1075"/>
      <c r="AE33" s="1075"/>
      <c r="AF33" s="1082" t="s">
        <v>391</v>
      </c>
      <c r="AI33" s="1068"/>
      <c r="AJ33" s="1075"/>
      <c r="AK33" s="1075"/>
      <c r="AL33" s="1075"/>
      <c r="AM33" s="1075"/>
      <c r="AN33" s="1075"/>
      <c r="AO33" s="1075"/>
      <c r="AP33" s="1075"/>
      <c r="AQ33" s="1075"/>
      <c r="AR33" s="1075"/>
      <c r="AS33" s="1078" t="s">
        <v>389</v>
      </c>
      <c r="AT33" s="1075"/>
      <c r="AU33" s="1075"/>
      <c r="AV33" s="1082" t="s">
        <v>391</v>
      </c>
      <c r="AW33" s="1086"/>
      <c r="AX33" s="1071"/>
      <c r="AY33" s="1096"/>
      <c r="AZ33" s="1068"/>
      <c r="BA33" s="1075"/>
      <c r="BB33" s="1075"/>
      <c r="BC33" s="1075"/>
      <c r="BD33" s="1075"/>
      <c r="BE33" s="1075"/>
      <c r="BF33" s="1075"/>
      <c r="BG33" s="1075"/>
      <c r="BH33" s="1075"/>
      <c r="BI33" s="1075"/>
      <c r="BJ33" s="1078" t="s">
        <v>389</v>
      </c>
      <c r="BK33" s="1075"/>
      <c r="BL33" s="1075"/>
      <c r="BM33" s="1082" t="s">
        <v>391</v>
      </c>
    </row>
    <row r="34" spans="2:77" ht="12" customHeight="1">
      <c r="B34" s="1069" t="s">
        <v>233</v>
      </c>
      <c r="C34" s="1076"/>
      <c r="D34" s="1076"/>
      <c r="E34" s="1076"/>
      <c r="F34" s="1076"/>
      <c r="G34" s="1076"/>
      <c r="H34" s="1076"/>
      <c r="I34" s="1076"/>
      <c r="J34" s="1076"/>
      <c r="K34" s="1076"/>
      <c r="L34" s="1076"/>
      <c r="M34" s="1076"/>
      <c r="N34" s="1076"/>
      <c r="O34" s="1083"/>
      <c r="P34" s="1087"/>
      <c r="Q34" s="1061"/>
      <c r="R34" s="1097"/>
      <c r="S34" s="1066" t="s">
        <v>292</v>
      </c>
      <c r="T34" s="901"/>
      <c r="U34" s="901"/>
      <c r="V34" s="901"/>
      <c r="W34" s="901"/>
      <c r="X34" s="901"/>
      <c r="Y34" s="901"/>
      <c r="Z34" s="901"/>
      <c r="AA34" s="901"/>
      <c r="AB34" s="901"/>
      <c r="AC34" s="901"/>
      <c r="AD34" s="901"/>
      <c r="AE34" s="901"/>
      <c r="AF34" s="1081"/>
      <c r="AG34" s="1061"/>
      <c r="AH34" s="1061"/>
      <c r="AI34" s="1069" t="s">
        <v>233</v>
      </c>
      <c r="AJ34" s="1076"/>
      <c r="AK34" s="1076"/>
      <c r="AL34" s="1076"/>
      <c r="AM34" s="1076"/>
      <c r="AN34" s="1076"/>
      <c r="AO34" s="1076"/>
      <c r="AP34" s="1076"/>
      <c r="AQ34" s="1076"/>
      <c r="AR34" s="1076"/>
      <c r="AS34" s="1076"/>
      <c r="AT34" s="1076"/>
      <c r="AU34" s="1076"/>
      <c r="AV34" s="1083"/>
      <c r="AW34" s="1087"/>
      <c r="AX34" s="1061"/>
      <c r="AY34" s="1097"/>
      <c r="AZ34" s="1066" t="s">
        <v>292</v>
      </c>
      <c r="BA34" s="901"/>
      <c r="BB34" s="901"/>
      <c r="BC34" s="901"/>
      <c r="BD34" s="901"/>
      <c r="BE34" s="901"/>
      <c r="BF34" s="901"/>
      <c r="BG34" s="901"/>
      <c r="BH34" s="901"/>
      <c r="BI34" s="901"/>
      <c r="BJ34" s="901"/>
      <c r="BK34" s="901"/>
      <c r="BL34" s="901"/>
      <c r="BM34" s="1081"/>
    </row>
    <row r="35" spans="2:77" ht="27.95" customHeight="1">
      <c r="B35" s="1068"/>
      <c r="C35" s="1075"/>
      <c r="D35" s="1075"/>
      <c r="E35" s="1075"/>
      <c r="F35" s="1075"/>
      <c r="G35" s="1075"/>
      <c r="H35" s="1075"/>
      <c r="I35" s="1075"/>
      <c r="J35" s="1075"/>
      <c r="K35" s="1075"/>
      <c r="L35" s="1078" t="s">
        <v>389</v>
      </c>
      <c r="M35" s="1075"/>
      <c r="N35" s="1075"/>
      <c r="O35" s="1082" t="s">
        <v>391</v>
      </c>
      <c r="P35" s="1090"/>
      <c r="Q35" s="1094"/>
      <c r="R35" s="1100"/>
      <c r="S35" s="1068"/>
      <c r="T35" s="1075"/>
      <c r="U35" s="1075"/>
      <c r="V35" s="1075"/>
      <c r="W35" s="1075"/>
      <c r="X35" s="1075"/>
      <c r="Y35" s="1075"/>
      <c r="Z35" s="1075"/>
      <c r="AA35" s="1075"/>
      <c r="AB35" s="1075"/>
      <c r="AC35" s="1078" t="s">
        <v>389</v>
      </c>
      <c r="AD35" s="1075"/>
      <c r="AE35" s="1075"/>
      <c r="AF35" s="1082" t="s">
        <v>391</v>
      </c>
      <c r="AI35" s="1068"/>
      <c r="AJ35" s="1075"/>
      <c r="AK35" s="1075"/>
      <c r="AL35" s="1075"/>
      <c r="AM35" s="1075"/>
      <c r="AN35" s="1075"/>
      <c r="AO35" s="1075"/>
      <c r="AP35" s="1075"/>
      <c r="AQ35" s="1075"/>
      <c r="AR35" s="1075"/>
      <c r="AS35" s="1078" t="s">
        <v>389</v>
      </c>
      <c r="AT35" s="1075"/>
      <c r="AU35" s="1075"/>
      <c r="AV35" s="1082" t="s">
        <v>391</v>
      </c>
      <c r="AW35" s="1090"/>
      <c r="AX35" s="1094"/>
      <c r="AY35" s="1100"/>
      <c r="AZ35" s="1068"/>
      <c r="BA35" s="1075"/>
      <c r="BB35" s="1075"/>
      <c r="BC35" s="1075"/>
      <c r="BD35" s="1075"/>
      <c r="BE35" s="1075"/>
      <c r="BF35" s="1075"/>
      <c r="BG35" s="1075"/>
      <c r="BH35" s="1075"/>
      <c r="BI35" s="1075"/>
      <c r="BJ35" s="1078" t="s">
        <v>389</v>
      </c>
      <c r="BK35" s="1075"/>
      <c r="BL35" s="1075"/>
      <c r="BM35" s="1082" t="s">
        <v>391</v>
      </c>
    </row>
    <row r="36" spans="2:77" ht="18" customHeight="1"/>
    <row r="37" spans="2:77">
      <c r="B37" s="1061" t="s">
        <v>144</v>
      </c>
      <c r="C37" s="1061"/>
      <c r="D37" s="1061"/>
      <c r="E37" s="1061"/>
      <c r="F37" s="1061"/>
      <c r="G37" s="1061"/>
      <c r="H37" s="1061"/>
      <c r="I37" s="1061"/>
      <c r="J37" s="1061"/>
      <c r="K37" s="1061"/>
      <c r="L37" s="1071"/>
      <c r="M37" s="1071"/>
      <c r="N37" s="1071"/>
      <c r="O37" s="1071"/>
      <c r="P37" s="1071"/>
      <c r="Q37" s="1071"/>
      <c r="R37" s="1071"/>
      <c r="S37" s="1071"/>
      <c r="T37" s="1071"/>
      <c r="U37" s="1071"/>
      <c r="V37" s="1071"/>
      <c r="W37" s="1071"/>
      <c r="X37" s="1071"/>
      <c r="Y37" s="1071"/>
      <c r="Z37" s="1071"/>
      <c r="AA37" s="1071"/>
      <c r="AB37" s="1071"/>
    </row>
    <row r="38" spans="2:77">
      <c r="B38" s="942" t="s">
        <v>488</v>
      </c>
      <c r="C38" s="942"/>
      <c r="D38" s="942"/>
      <c r="E38" s="942"/>
      <c r="F38" s="942"/>
      <c r="G38" s="942"/>
      <c r="H38" s="942"/>
      <c r="I38" s="942"/>
      <c r="J38" s="942"/>
      <c r="K38" s="942"/>
      <c r="L38" s="942"/>
      <c r="M38" s="942"/>
      <c r="N38" s="942"/>
      <c r="O38" s="942"/>
      <c r="P38" s="942" t="s">
        <v>97</v>
      </c>
      <c r="Q38" s="942"/>
      <c r="R38" s="942"/>
      <c r="S38" s="942"/>
      <c r="T38" s="942"/>
      <c r="U38" s="942"/>
      <c r="V38" s="942"/>
      <c r="W38" s="942"/>
      <c r="X38" s="942"/>
      <c r="Y38" s="942"/>
      <c r="Z38" s="942"/>
      <c r="AA38" s="942"/>
      <c r="AB38" s="942"/>
      <c r="AC38" s="942"/>
      <c r="AD38" s="942" t="s">
        <v>482</v>
      </c>
      <c r="AE38" s="942"/>
      <c r="AF38" s="942"/>
      <c r="AG38" s="942"/>
      <c r="AH38" s="942"/>
      <c r="AI38" s="942"/>
      <c r="AJ38" s="942"/>
      <c r="AK38" s="942"/>
      <c r="AL38" s="942"/>
      <c r="AM38" s="942"/>
      <c r="AN38" s="942"/>
      <c r="AO38" s="942"/>
      <c r="AP38" s="942"/>
      <c r="AQ38" s="942"/>
      <c r="AR38" s="942"/>
      <c r="AS38" s="942"/>
      <c r="AT38" s="942"/>
      <c r="AU38" s="942"/>
      <c r="AV38" s="942"/>
      <c r="AW38" s="942"/>
      <c r="AX38" s="942"/>
      <c r="AY38" s="942"/>
      <c r="AZ38" s="942"/>
      <c r="BA38" s="942"/>
      <c r="BB38" s="942"/>
      <c r="BC38" s="942"/>
      <c r="BD38" s="942"/>
      <c r="BE38" s="942"/>
      <c r="BN38" s="1102"/>
      <c r="BO38" s="1102"/>
      <c r="BP38" s="1102"/>
      <c r="BQ38" s="1102"/>
      <c r="BR38" s="1102"/>
      <c r="BS38" s="1102"/>
      <c r="BT38" s="1102"/>
      <c r="BU38" s="1102"/>
      <c r="BV38" s="1102"/>
      <c r="BW38" s="1102"/>
      <c r="BX38" s="1102"/>
      <c r="BY38" s="1102"/>
    </row>
    <row r="39" spans="2:77">
      <c r="B39" s="1108"/>
      <c r="C39" s="1108"/>
      <c r="D39" s="1108"/>
      <c r="E39" s="1108"/>
      <c r="F39" s="1108"/>
      <c r="G39" s="1108"/>
      <c r="H39" s="1108"/>
      <c r="I39" s="1108"/>
      <c r="J39" s="1108"/>
      <c r="K39" s="1108"/>
      <c r="L39" s="1108"/>
      <c r="M39" s="1108"/>
      <c r="N39" s="1108"/>
      <c r="O39" s="1108"/>
      <c r="P39" s="1108"/>
      <c r="Q39" s="1108"/>
      <c r="R39" s="1108"/>
      <c r="S39" s="1108"/>
      <c r="T39" s="1108"/>
      <c r="U39" s="1108"/>
      <c r="V39" s="1108"/>
      <c r="W39" s="1108"/>
      <c r="X39" s="1108"/>
      <c r="Y39" s="1108"/>
      <c r="Z39" s="1108"/>
      <c r="AA39" s="1108"/>
      <c r="AB39" s="1108"/>
      <c r="AC39" s="1108"/>
      <c r="AD39" s="1108"/>
      <c r="AE39" s="1108"/>
      <c r="AF39" s="1108"/>
      <c r="AG39" s="1108"/>
      <c r="AH39" s="1108"/>
      <c r="AI39" s="1108"/>
      <c r="AJ39" s="1108"/>
      <c r="AK39" s="1108"/>
      <c r="AL39" s="1108"/>
      <c r="AM39" s="1108"/>
      <c r="AN39" s="1108"/>
      <c r="AO39" s="1108"/>
      <c r="AP39" s="1108"/>
      <c r="AQ39" s="1108"/>
      <c r="AR39" s="1108"/>
      <c r="AS39" s="1108"/>
      <c r="AT39" s="1108"/>
      <c r="AU39" s="1108"/>
      <c r="AV39" s="1108"/>
      <c r="AW39" s="1108"/>
      <c r="AX39" s="1108"/>
      <c r="AY39" s="1108"/>
      <c r="AZ39" s="1108"/>
      <c r="BA39" s="1108"/>
      <c r="BB39" s="1108"/>
      <c r="BC39" s="1108"/>
      <c r="BD39" s="1108"/>
      <c r="BE39" s="1108"/>
      <c r="BN39" s="1103"/>
      <c r="BO39" s="1103"/>
      <c r="BP39" s="1103"/>
      <c r="BQ39" s="1103"/>
      <c r="BR39" s="1103"/>
      <c r="BS39" s="1103"/>
      <c r="BT39" s="1103"/>
      <c r="BU39" s="1103"/>
      <c r="BV39" s="1103"/>
      <c r="BW39" s="1103"/>
      <c r="BX39" s="1103"/>
      <c r="BY39" s="1103"/>
    </row>
    <row r="40" spans="2:77">
      <c r="B40" s="1108"/>
      <c r="C40" s="1108"/>
      <c r="D40" s="1108"/>
      <c r="E40" s="1108"/>
      <c r="F40" s="1108"/>
      <c r="G40" s="1108"/>
      <c r="H40" s="1108"/>
      <c r="I40" s="1108"/>
      <c r="J40" s="1108"/>
      <c r="K40" s="1108"/>
      <c r="L40" s="1108"/>
      <c r="M40" s="1108"/>
      <c r="N40" s="1108"/>
      <c r="O40" s="1108"/>
      <c r="P40" s="1108"/>
      <c r="Q40" s="1108"/>
      <c r="R40" s="1108"/>
      <c r="S40" s="1108"/>
      <c r="T40" s="1108"/>
      <c r="U40" s="1108"/>
      <c r="V40" s="1108"/>
      <c r="W40" s="1108"/>
      <c r="X40" s="1108"/>
      <c r="Y40" s="1108"/>
      <c r="Z40" s="1108"/>
      <c r="AA40" s="1108"/>
      <c r="AB40" s="1108"/>
      <c r="AC40" s="1108"/>
      <c r="AD40" s="1108"/>
      <c r="AE40" s="1108"/>
      <c r="AF40" s="1108"/>
      <c r="AG40" s="1108"/>
      <c r="AH40" s="1108"/>
      <c r="AI40" s="1108"/>
      <c r="AJ40" s="1108"/>
      <c r="AK40" s="1108"/>
      <c r="AL40" s="1108"/>
      <c r="AM40" s="1108"/>
      <c r="AN40" s="1108"/>
      <c r="AO40" s="1108"/>
      <c r="AP40" s="1108"/>
      <c r="AQ40" s="1108"/>
      <c r="AR40" s="1108"/>
      <c r="AS40" s="1108"/>
      <c r="AT40" s="1108"/>
      <c r="AU40" s="1108"/>
      <c r="AV40" s="1108"/>
      <c r="AW40" s="1108"/>
      <c r="AX40" s="1108"/>
      <c r="AY40" s="1108"/>
      <c r="AZ40" s="1108"/>
      <c r="BA40" s="1108"/>
      <c r="BB40" s="1108"/>
      <c r="BC40" s="1108"/>
      <c r="BD40" s="1108"/>
      <c r="BE40" s="1108"/>
      <c r="BN40" s="1103"/>
      <c r="BO40" s="1103"/>
      <c r="BP40" s="1103"/>
      <c r="BQ40" s="1103"/>
      <c r="BR40" s="1103"/>
      <c r="BS40" s="1103"/>
      <c r="BT40" s="1103"/>
      <c r="BU40" s="1103"/>
      <c r="BV40" s="1103"/>
      <c r="BW40" s="1103"/>
      <c r="BX40" s="1103"/>
      <c r="BY40" s="1103"/>
    </row>
    <row r="41" spans="2:77">
      <c r="B41" s="942" t="s">
        <v>99</v>
      </c>
      <c r="C41" s="942"/>
      <c r="D41" s="942"/>
      <c r="E41" s="942"/>
      <c r="F41" s="942"/>
      <c r="G41" s="942"/>
      <c r="H41" s="942"/>
      <c r="I41" s="942"/>
      <c r="J41" s="942"/>
      <c r="K41" s="942"/>
      <c r="L41" s="942"/>
      <c r="M41" s="942"/>
      <c r="N41" s="942"/>
      <c r="O41" s="942"/>
      <c r="P41" s="942" t="s">
        <v>483</v>
      </c>
      <c r="Q41" s="942"/>
      <c r="R41" s="942"/>
      <c r="S41" s="942"/>
      <c r="T41" s="942"/>
      <c r="U41" s="942"/>
      <c r="V41" s="942"/>
      <c r="W41" s="942"/>
      <c r="X41" s="942"/>
      <c r="Y41" s="942"/>
      <c r="Z41" s="942"/>
      <c r="AA41" s="942"/>
      <c r="AB41" s="942"/>
      <c r="AC41" s="942"/>
      <c r="AD41" s="942" t="s">
        <v>484</v>
      </c>
      <c r="AE41" s="942"/>
      <c r="AF41" s="942"/>
      <c r="AG41" s="942"/>
      <c r="AH41" s="942"/>
      <c r="AI41" s="942"/>
      <c r="AJ41" s="942"/>
      <c r="AK41" s="942"/>
      <c r="AL41" s="942"/>
      <c r="AM41" s="942"/>
      <c r="AN41" s="942"/>
      <c r="AO41" s="942"/>
      <c r="AP41" s="942"/>
      <c r="AQ41" s="942"/>
      <c r="AR41" s="942"/>
      <c r="AS41" s="942"/>
      <c r="AT41" s="942"/>
      <c r="AU41" s="942"/>
      <c r="AV41" s="942"/>
      <c r="AW41" s="942"/>
      <c r="AX41" s="942"/>
      <c r="AY41" s="942"/>
      <c r="AZ41" s="942"/>
      <c r="BA41" s="942"/>
      <c r="BB41" s="942"/>
      <c r="BC41" s="942"/>
      <c r="BD41" s="942"/>
      <c r="BE41" s="942"/>
      <c r="BN41" s="1102"/>
      <c r="BO41" s="1102"/>
      <c r="BP41" s="1102"/>
      <c r="BQ41" s="1102"/>
      <c r="BR41" s="1102"/>
      <c r="BS41" s="1102"/>
      <c r="BT41" s="1102"/>
      <c r="BU41" s="1102"/>
      <c r="BV41" s="1102"/>
      <c r="BW41" s="1102"/>
      <c r="BX41" s="1102"/>
      <c r="BY41" s="1102"/>
    </row>
    <row r="42" spans="2:77">
      <c r="B42" s="1108"/>
      <c r="C42" s="1108"/>
      <c r="D42" s="1108"/>
      <c r="E42" s="1108"/>
      <c r="F42" s="1108"/>
      <c r="G42" s="1108"/>
      <c r="H42" s="1108"/>
      <c r="I42" s="1108"/>
      <c r="J42" s="1108"/>
      <c r="K42" s="1108"/>
      <c r="L42" s="1108"/>
      <c r="M42" s="1108"/>
      <c r="N42" s="1108"/>
      <c r="O42" s="1108"/>
      <c r="P42" s="1108"/>
      <c r="Q42" s="1108"/>
      <c r="R42" s="1108"/>
      <c r="S42" s="1108"/>
      <c r="T42" s="1108"/>
      <c r="U42" s="1108"/>
      <c r="V42" s="1108"/>
      <c r="W42" s="1108"/>
      <c r="X42" s="1108"/>
      <c r="Y42" s="1108"/>
      <c r="Z42" s="1108"/>
      <c r="AA42" s="1108"/>
      <c r="AB42" s="1108"/>
      <c r="AC42" s="1108"/>
      <c r="AD42" s="1108"/>
      <c r="AE42" s="1108"/>
      <c r="AF42" s="1108"/>
      <c r="AG42" s="1108"/>
      <c r="AH42" s="1108"/>
      <c r="AI42" s="1108"/>
      <c r="AJ42" s="1108"/>
      <c r="AK42" s="1108"/>
      <c r="AL42" s="1108"/>
      <c r="AM42" s="1108"/>
      <c r="AN42" s="1108"/>
      <c r="AO42" s="1108"/>
      <c r="AP42" s="1108"/>
      <c r="AQ42" s="1108"/>
      <c r="AR42" s="1108"/>
      <c r="AS42" s="1108"/>
      <c r="AT42" s="1108"/>
      <c r="AU42" s="1108"/>
      <c r="AV42" s="1108"/>
      <c r="AW42" s="1108"/>
      <c r="AX42" s="1108"/>
      <c r="AY42" s="1108"/>
      <c r="AZ42" s="1108"/>
      <c r="BA42" s="1108"/>
      <c r="BB42" s="1108"/>
      <c r="BC42" s="1108"/>
      <c r="BD42" s="1108"/>
      <c r="BE42" s="1108"/>
      <c r="BN42" s="1103"/>
      <c r="BO42" s="1103"/>
      <c r="BP42" s="1103"/>
      <c r="BQ42" s="1103"/>
      <c r="BR42" s="1103"/>
      <c r="BS42" s="1103"/>
      <c r="BT42" s="1103"/>
      <c r="BU42" s="1103"/>
      <c r="BV42" s="1103"/>
      <c r="BW42" s="1103"/>
      <c r="BX42" s="1103"/>
      <c r="BY42" s="1103"/>
    </row>
    <row r="43" spans="2:77">
      <c r="B43" s="1108"/>
      <c r="C43" s="1108"/>
      <c r="D43" s="1108"/>
      <c r="E43" s="1108"/>
      <c r="F43" s="1108"/>
      <c r="G43" s="1108"/>
      <c r="H43" s="1108"/>
      <c r="I43" s="1108"/>
      <c r="J43" s="1108"/>
      <c r="K43" s="1108"/>
      <c r="L43" s="1108"/>
      <c r="M43" s="1108"/>
      <c r="N43" s="1108"/>
      <c r="O43" s="1108"/>
      <c r="P43" s="1108"/>
      <c r="Q43" s="1108"/>
      <c r="R43" s="1108"/>
      <c r="S43" s="1108"/>
      <c r="T43" s="1108"/>
      <c r="U43" s="1108"/>
      <c r="V43" s="1108"/>
      <c r="W43" s="1108"/>
      <c r="X43" s="1108"/>
      <c r="Y43" s="1108"/>
      <c r="Z43" s="1108"/>
      <c r="AA43" s="1108"/>
      <c r="AB43" s="1108"/>
      <c r="AC43" s="1108"/>
      <c r="AD43" s="1108"/>
      <c r="AE43" s="1108"/>
      <c r="AF43" s="1108"/>
      <c r="AG43" s="1108"/>
      <c r="AH43" s="1108"/>
      <c r="AI43" s="1108"/>
      <c r="AJ43" s="1108"/>
      <c r="AK43" s="1108"/>
      <c r="AL43" s="1108"/>
      <c r="AM43" s="1108"/>
      <c r="AN43" s="1108"/>
      <c r="AO43" s="1108"/>
      <c r="AP43" s="1108"/>
      <c r="AQ43" s="1108"/>
      <c r="AR43" s="1108"/>
      <c r="AS43" s="1108"/>
      <c r="AT43" s="1108"/>
      <c r="AU43" s="1108"/>
      <c r="AV43" s="1108"/>
      <c r="AW43" s="1108"/>
      <c r="AX43" s="1108"/>
      <c r="AY43" s="1108"/>
      <c r="AZ43" s="1108"/>
      <c r="BA43" s="1108"/>
      <c r="BB43" s="1108"/>
      <c r="BC43" s="1108"/>
      <c r="BD43" s="1108"/>
      <c r="BE43" s="1108"/>
      <c r="BN43" s="1103"/>
      <c r="BO43" s="1103"/>
      <c r="BP43" s="1103"/>
      <c r="BQ43" s="1103"/>
      <c r="BR43" s="1103"/>
      <c r="BS43" s="1103"/>
      <c r="BT43" s="1103"/>
      <c r="BU43" s="1103"/>
      <c r="BV43" s="1103"/>
      <c r="BW43" s="1103"/>
      <c r="BX43" s="1103"/>
      <c r="BY43" s="1103"/>
    </row>
    <row r="45" spans="2:77">
      <c r="AM45" s="1102"/>
      <c r="AN45" s="1102"/>
      <c r="AO45" s="1102"/>
      <c r="AP45" s="1102"/>
      <c r="AQ45" s="1102"/>
      <c r="AR45" s="1102"/>
      <c r="AS45" s="1102"/>
      <c r="AT45" s="1102"/>
      <c r="AU45" s="1102"/>
      <c r="AV45" s="1102"/>
      <c r="AW45" s="1102"/>
      <c r="AX45" s="1102"/>
      <c r="AY45" s="1102"/>
      <c r="AZ45" s="1102"/>
      <c r="BA45" s="1102"/>
      <c r="BB45" s="1102"/>
      <c r="BC45" s="1102"/>
      <c r="BD45" s="1102"/>
      <c r="BE45" s="1102"/>
      <c r="BF45" s="1102"/>
      <c r="BG45" s="1102"/>
      <c r="BH45" s="1102"/>
      <c r="BI45" s="1102"/>
      <c r="BJ45" s="1102"/>
    </row>
    <row r="46" spans="2:77">
      <c r="AM46" s="1103"/>
      <c r="AN46" s="1103"/>
      <c r="AO46" s="1103"/>
      <c r="AP46" s="1103"/>
      <c r="AQ46" s="1103"/>
      <c r="AR46" s="1103"/>
      <c r="AS46" s="1103"/>
      <c r="AT46" s="1103"/>
      <c r="AU46" s="1103"/>
      <c r="AV46" s="1103"/>
      <c r="AW46" s="1103"/>
      <c r="AX46" s="1103"/>
      <c r="AY46" s="1103"/>
      <c r="AZ46" s="1103"/>
      <c r="BA46" s="1103"/>
      <c r="BB46" s="1103"/>
      <c r="BC46" s="1103"/>
      <c r="BD46" s="1103"/>
      <c r="BE46" s="1103"/>
      <c r="BF46" s="1103"/>
      <c r="BG46" s="1103"/>
      <c r="BH46" s="1103"/>
      <c r="BI46" s="1103"/>
      <c r="BJ46" s="1103"/>
    </row>
    <row r="47" spans="2:77">
      <c r="AM47" s="1103"/>
      <c r="AN47" s="1103"/>
      <c r="AO47" s="1103"/>
      <c r="AP47" s="1103"/>
      <c r="AQ47" s="1103"/>
      <c r="AR47" s="1103"/>
      <c r="AS47" s="1103"/>
      <c r="AT47" s="1103"/>
      <c r="AU47" s="1103"/>
      <c r="AV47" s="1103"/>
      <c r="AW47" s="1103"/>
      <c r="AX47" s="1103"/>
      <c r="AY47" s="1103"/>
      <c r="AZ47" s="1103"/>
      <c r="BA47" s="1103"/>
      <c r="BB47" s="1103"/>
      <c r="BC47" s="1103"/>
      <c r="BD47" s="1103"/>
      <c r="BE47" s="1103"/>
      <c r="BF47" s="1103"/>
      <c r="BG47" s="1103"/>
      <c r="BH47" s="1103"/>
      <c r="BI47" s="1103"/>
      <c r="BJ47" s="1103"/>
    </row>
    <row r="48" spans="2:77">
      <c r="AM48" s="1102"/>
      <c r="AN48" s="1102"/>
      <c r="AO48" s="1102"/>
      <c r="AP48" s="1102"/>
      <c r="AQ48" s="1102"/>
      <c r="AR48" s="1102"/>
      <c r="AS48" s="1102"/>
      <c r="AT48" s="1102"/>
      <c r="AU48" s="1102"/>
      <c r="AV48" s="1102"/>
      <c r="AW48" s="1102"/>
      <c r="AX48" s="1102"/>
      <c r="AY48" s="1102"/>
      <c r="AZ48" s="1102"/>
      <c r="BA48" s="1102"/>
      <c r="BB48" s="1102"/>
      <c r="BC48" s="1102"/>
      <c r="BD48" s="1102"/>
      <c r="BE48" s="1102"/>
      <c r="BF48" s="1102"/>
      <c r="BG48" s="1102"/>
      <c r="BH48" s="1102"/>
      <c r="BI48" s="1102"/>
      <c r="BJ48" s="1102"/>
    </row>
    <row r="49" spans="39:62">
      <c r="AM49" s="1103"/>
      <c r="AN49" s="1103"/>
      <c r="AO49" s="1103"/>
      <c r="AP49" s="1103"/>
      <c r="AQ49" s="1103"/>
      <c r="AR49" s="1103"/>
      <c r="AS49" s="1103"/>
      <c r="AT49" s="1103"/>
      <c r="AU49" s="1103"/>
      <c r="AV49" s="1103"/>
      <c r="AW49" s="1103"/>
      <c r="AX49" s="1103"/>
      <c r="AY49" s="1103"/>
      <c r="AZ49" s="1103"/>
      <c r="BA49" s="1103"/>
      <c r="BB49" s="1103"/>
      <c r="BC49" s="1103"/>
      <c r="BD49" s="1103"/>
      <c r="BE49" s="1103"/>
      <c r="BF49" s="1103"/>
      <c r="BG49" s="1103"/>
      <c r="BH49" s="1103"/>
      <c r="BI49" s="1103"/>
      <c r="BJ49" s="1103"/>
    </row>
    <row r="50" spans="39:62">
      <c r="AM50" s="1103"/>
      <c r="AN50" s="1103"/>
      <c r="AO50" s="1103"/>
      <c r="AP50" s="1103"/>
      <c r="AQ50" s="1103"/>
      <c r="AR50" s="1103"/>
      <c r="AS50" s="1103"/>
      <c r="AT50" s="1103"/>
      <c r="AU50" s="1103"/>
      <c r="AV50" s="1103"/>
      <c r="AW50" s="1103"/>
      <c r="AX50" s="1103"/>
      <c r="AY50" s="1103"/>
      <c r="AZ50" s="1103"/>
      <c r="BA50" s="1103"/>
      <c r="BB50" s="1103"/>
      <c r="BC50" s="1103"/>
      <c r="BD50" s="1103"/>
      <c r="BE50" s="1103"/>
      <c r="BF50" s="1103"/>
      <c r="BG50" s="1103"/>
      <c r="BH50" s="1103"/>
      <c r="BI50" s="1103"/>
      <c r="BJ50" s="1103"/>
    </row>
  </sheetData>
  <mergeCells count="185">
    <mergeCell ref="B1:BM1"/>
    <mergeCell ref="B3:N3"/>
    <mergeCell ref="O3:R3"/>
    <mergeCell ref="S3:V3"/>
    <mergeCell ref="W3:Y3"/>
    <mergeCell ref="Z3:AC3"/>
    <mergeCell ref="AD3:AF3"/>
    <mergeCell ref="AG3:AJ3"/>
    <mergeCell ref="AK3:AM3"/>
    <mergeCell ref="AN3:AQ3"/>
    <mergeCell ref="AR3:AU3"/>
    <mergeCell ref="AY3:BA3"/>
    <mergeCell ref="BF3:BH3"/>
    <mergeCell ref="B4:N4"/>
    <mergeCell ref="P4:AR4"/>
    <mergeCell ref="AT4:AW4"/>
    <mergeCell ref="BA4:BD4"/>
    <mergeCell ref="BH4:BK4"/>
    <mergeCell ref="B5:N5"/>
    <mergeCell ref="P5:AR5"/>
    <mergeCell ref="AT5:BM5"/>
    <mergeCell ref="B7:AF7"/>
    <mergeCell ref="AI7:BM7"/>
    <mergeCell ref="B9:O9"/>
    <mergeCell ref="S9:AF9"/>
    <mergeCell ref="AI9:AV9"/>
    <mergeCell ref="AZ9:BM9"/>
    <mergeCell ref="B10:K10"/>
    <mergeCell ref="M10:N10"/>
    <mergeCell ref="S10:AB10"/>
    <mergeCell ref="AD10:AE10"/>
    <mergeCell ref="AI10:AR10"/>
    <mergeCell ref="AT10:AU10"/>
    <mergeCell ref="AZ10:BI10"/>
    <mergeCell ref="BK10:BL10"/>
    <mergeCell ref="B11:O11"/>
    <mergeCell ref="S11:AF11"/>
    <mergeCell ref="AI11:AV11"/>
    <mergeCell ref="AZ11:BM11"/>
    <mergeCell ref="B12:K12"/>
    <mergeCell ref="M12:N12"/>
    <mergeCell ref="S12:AB12"/>
    <mergeCell ref="AD12:AE12"/>
    <mergeCell ref="AI12:AR12"/>
    <mergeCell ref="AT12:AU12"/>
    <mergeCell ref="AZ12:BI12"/>
    <mergeCell ref="BK12:BL12"/>
    <mergeCell ref="B13:O13"/>
    <mergeCell ref="S13:AF13"/>
    <mergeCell ref="AI13:AV13"/>
    <mergeCell ref="AZ13:BM13"/>
    <mergeCell ref="B14:K14"/>
    <mergeCell ref="M14:N14"/>
    <mergeCell ref="S14:AB14"/>
    <mergeCell ref="AD14:AE14"/>
    <mergeCell ref="AI14:AR14"/>
    <mergeCell ref="AT14:AU14"/>
    <mergeCell ref="AZ14:BI14"/>
    <mergeCell ref="BK14:BL14"/>
    <mergeCell ref="B15:O15"/>
    <mergeCell ref="S15:AF15"/>
    <mergeCell ref="AI15:AV15"/>
    <mergeCell ref="AZ15:BM15"/>
    <mergeCell ref="B16:K16"/>
    <mergeCell ref="M16:N16"/>
    <mergeCell ref="S16:AB16"/>
    <mergeCell ref="AD16:AE16"/>
    <mergeCell ref="AI16:AR16"/>
    <mergeCell ref="AT16:AU16"/>
    <mergeCell ref="AZ16:BI16"/>
    <mergeCell ref="BK16:BL16"/>
    <mergeCell ref="B17:O17"/>
    <mergeCell ref="S17:AF17"/>
    <mergeCell ref="AI17:AV17"/>
    <mergeCell ref="AZ17:BM17"/>
    <mergeCell ref="B18:K18"/>
    <mergeCell ref="M18:N18"/>
    <mergeCell ref="S18:AB18"/>
    <mergeCell ref="AD18:AE18"/>
    <mergeCell ref="AI18:AR18"/>
    <mergeCell ref="AT18:AU18"/>
    <mergeCell ref="AZ18:BI18"/>
    <mergeCell ref="BK18:BL18"/>
    <mergeCell ref="B19:O19"/>
    <mergeCell ref="S19:AF19"/>
    <mergeCell ref="AI19:AV19"/>
    <mergeCell ref="AZ19:BM19"/>
    <mergeCell ref="B20:K20"/>
    <mergeCell ref="M20:N20"/>
    <mergeCell ref="S20:AB20"/>
    <mergeCell ref="AD20:AE20"/>
    <mergeCell ref="AI20:AR20"/>
    <mergeCell ref="AT20:AU20"/>
    <mergeCell ref="AZ20:BI20"/>
    <mergeCell ref="BK20:BL20"/>
    <mergeCell ref="B22:AF22"/>
    <mergeCell ref="AI22:BM22"/>
    <mergeCell ref="B24:O24"/>
    <mergeCell ref="S24:AF24"/>
    <mergeCell ref="AI24:AV24"/>
    <mergeCell ref="AZ24:BM24"/>
    <mergeCell ref="B25:K25"/>
    <mergeCell ref="M25:N25"/>
    <mergeCell ref="S25:AB25"/>
    <mergeCell ref="AD25:AE25"/>
    <mergeCell ref="AI25:AR25"/>
    <mergeCell ref="AT25:AU25"/>
    <mergeCell ref="AZ25:BI25"/>
    <mergeCell ref="BK25:BL25"/>
    <mergeCell ref="B26:O26"/>
    <mergeCell ref="S26:AF26"/>
    <mergeCell ref="AI26:AV26"/>
    <mergeCell ref="AZ26:BM26"/>
    <mergeCell ref="B27:K27"/>
    <mergeCell ref="M27:N27"/>
    <mergeCell ref="S27:AB27"/>
    <mergeCell ref="AD27:AE27"/>
    <mergeCell ref="AI27:AR27"/>
    <mergeCell ref="AT27:AU27"/>
    <mergeCell ref="AZ27:BI27"/>
    <mergeCell ref="BK27:BL27"/>
    <mergeCell ref="B28:O28"/>
    <mergeCell ref="S28:AF28"/>
    <mergeCell ref="AI28:AV28"/>
    <mergeCell ref="AZ28:BM28"/>
    <mergeCell ref="B29:K29"/>
    <mergeCell ref="M29:N29"/>
    <mergeCell ref="S29:AB29"/>
    <mergeCell ref="AD29:AE29"/>
    <mergeCell ref="AI29:AR29"/>
    <mergeCell ref="AT29:AU29"/>
    <mergeCell ref="AZ29:BI29"/>
    <mergeCell ref="BK29:BL29"/>
    <mergeCell ref="B30:O30"/>
    <mergeCell ref="S30:AF30"/>
    <mergeCell ref="AI30:AV30"/>
    <mergeCell ref="AZ30:BM30"/>
    <mergeCell ref="B31:K31"/>
    <mergeCell ref="M31:N31"/>
    <mergeCell ref="S31:AB31"/>
    <mergeCell ref="AD31:AE31"/>
    <mergeCell ref="AI31:AR31"/>
    <mergeCell ref="AT31:AU31"/>
    <mergeCell ref="AZ31:BI31"/>
    <mergeCell ref="BK31:BL31"/>
    <mergeCell ref="B32:O32"/>
    <mergeCell ref="S32:AF32"/>
    <mergeCell ref="AI32:AV32"/>
    <mergeCell ref="AZ32:BM32"/>
    <mergeCell ref="B33:K33"/>
    <mergeCell ref="M33:N33"/>
    <mergeCell ref="S33:AB33"/>
    <mergeCell ref="AD33:AE33"/>
    <mergeCell ref="AI33:AR33"/>
    <mergeCell ref="AT33:AU33"/>
    <mergeCell ref="AZ33:BI33"/>
    <mergeCell ref="BK33:BL33"/>
    <mergeCell ref="B34:O34"/>
    <mergeCell ref="S34:AF34"/>
    <mergeCell ref="AI34:AV34"/>
    <mergeCell ref="AZ34:BM34"/>
    <mergeCell ref="B35:K35"/>
    <mergeCell ref="M35:N35"/>
    <mergeCell ref="S35:AB35"/>
    <mergeCell ref="AD35:AE35"/>
    <mergeCell ref="AI35:AR35"/>
    <mergeCell ref="AT35:AU35"/>
    <mergeCell ref="AZ35:BI35"/>
    <mergeCell ref="BK35:BL35"/>
    <mergeCell ref="B38:O38"/>
    <mergeCell ref="P38:AC38"/>
    <mergeCell ref="AD38:AQ38"/>
    <mergeCell ref="AR38:BE38"/>
    <mergeCell ref="B41:O41"/>
    <mergeCell ref="P41:AC41"/>
    <mergeCell ref="AD41:AQ41"/>
    <mergeCell ref="AR41:BE41"/>
    <mergeCell ref="B39:O40"/>
    <mergeCell ref="P39:AC40"/>
    <mergeCell ref="AD39:AQ40"/>
    <mergeCell ref="AR39:BE40"/>
    <mergeCell ref="B42:O43"/>
    <mergeCell ref="P42:AC43"/>
    <mergeCell ref="AD42:AQ43"/>
    <mergeCell ref="AR42:BE43"/>
  </mergeCells>
  <phoneticPr fontId="3"/>
  <conditionalFormatting sqref="P4:AR4">
    <cfRule type="cellIs" dxfId="0" priority="1" operator="between">
      <formula>0</formula>
      <formula>0</formula>
    </cfRule>
  </conditionalFormatting>
  <printOptions horizontalCentered="1" verticalCentered="1"/>
  <pageMargins left="0" right="0" top="0.23622047244094488" bottom="0.23622047244094488" header="0" footer="0"/>
  <pageSetup paperSize="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67585" r:id="rId4" name="チェック 1">
              <controlPr defaultSize="0" autoPict="0">
                <anchor moveWithCells="1">
                  <from xmlns:xdr="http://schemas.openxmlformats.org/drawingml/2006/spreadsheetDrawing">
                    <xdr:col>52</xdr:col>
                    <xdr:colOff>104775</xdr:colOff>
                    <xdr:row>2</xdr:row>
                    <xdr:rowOff>37465</xdr:rowOff>
                  </from>
                  <to xmlns:xdr="http://schemas.openxmlformats.org/drawingml/2006/spreadsheetDrawing">
                    <xdr:col>55</xdr:col>
                    <xdr:colOff>76200</xdr:colOff>
                    <xdr:row>2</xdr:row>
                    <xdr:rowOff>332740</xdr:rowOff>
                  </to>
                </anchor>
              </controlPr>
            </control>
          </mc:Choice>
        </mc:AlternateContent>
        <mc:AlternateContent>
          <mc:Choice Requires="x14">
            <control shapeId="67586" r:id="rId5" name="チェック 2">
              <controlPr defaultSize="0" autoPict="0">
                <anchor moveWithCells="1">
                  <from xmlns:xdr="http://schemas.openxmlformats.org/drawingml/2006/spreadsheetDrawing">
                    <xdr:col>59</xdr:col>
                    <xdr:colOff>85725</xdr:colOff>
                    <xdr:row>2</xdr:row>
                    <xdr:rowOff>37465</xdr:rowOff>
                  </from>
                  <to xmlns:xdr="http://schemas.openxmlformats.org/drawingml/2006/spreadsheetDrawing">
                    <xdr:col>62</xdr:col>
                    <xdr:colOff>76200</xdr:colOff>
                    <xdr:row>2</xdr:row>
                    <xdr:rowOff>332740</xdr:rowOff>
                  </to>
                </anchor>
              </controlPr>
            </control>
          </mc:Choice>
        </mc:AlternateContent>
        <mc:AlternateContent>
          <mc:Choice Requires="x14">
            <control shapeId="67595" r:id="rId6" name="チェック 11">
              <controlPr defaultSize="0" autoPict="0">
                <anchor moveWithCells="1">
                  <from xmlns:xdr="http://schemas.openxmlformats.org/drawingml/2006/spreadsheetDrawing">
                    <xdr:col>55</xdr:col>
                    <xdr:colOff>66675</xdr:colOff>
                    <xdr:row>3</xdr:row>
                    <xdr:rowOff>29210</xdr:rowOff>
                  </from>
                  <to xmlns:xdr="http://schemas.openxmlformats.org/drawingml/2006/spreadsheetDrawing">
                    <xdr:col>58</xdr:col>
                    <xdr:colOff>57150</xdr:colOff>
                    <xdr:row>3</xdr:row>
                    <xdr:rowOff>332740</xdr:rowOff>
                  </to>
                </anchor>
              </controlPr>
            </control>
          </mc:Choice>
        </mc:AlternateContent>
        <mc:AlternateContent>
          <mc:Choice Requires="x14">
            <control shapeId="67596" r:id="rId7" name="チェック 12">
              <controlPr defaultSize="0" autoPict="0">
                <anchor moveWithCells="1">
                  <from xmlns:xdr="http://schemas.openxmlformats.org/drawingml/2006/spreadsheetDrawing">
                    <xdr:col>62</xdr:col>
                    <xdr:colOff>66675</xdr:colOff>
                    <xdr:row>3</xdr:row>
                    <xdr:rowOff>29210</xdr:rowOff>
                  </from>
                  <to xmlns:xdr="http://schemas.openxmlformats.org/drawingml/2006/spreadsheetDrawing">
                    <xdr:col>66</xdr:col>
                    <xdr:colOff>0</xdr:colOff>
                    <xdr:row>3</xdr:row>
                    <xdr:rowOff>332740</xdr:rowOff>
                  </to>
                </anchor>
              </controlPr>
            </control>
          </mc:Choice>
        </mc:AlternateContent>
        <mc:AlternateContent>
          <mc:Choice Requires="x14">
            <control shapeId="67597" r:id="rId8" name="チェック 13">
              <controlPr defaultSize="0" autoPict="0">
                <anchor moveWithCells="1">
                  <from xmlns:xdr="http://schemas.openxmlformats.org/drawingml/2006/spreadsheetDrawing">
                    <xdr:col>48</xdr:col>
                    <xdr:colOff>66675</xdr:colOff>
                    <xdr:row>3</xdr:row>
                    <xdr:rowOff>29210</xdr:rowOff>
                  </from>
                  <to xmlns:xdr="http://schemas.openxmlformats.org/drawingml/2006/spreadsheetDrawing">
                    <xdr:col>51</xdr:col>
                    <xdr:colOff>57150</xdr:colOff>
                    <xdr:row>3</xdr:row>
                    <xdr:rowOff>332740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dimension ref="A1:T52"/>
  <sheetViews>
    <sheetView workbookViewId="0">
      <selection activeCell="D1" sqref="D1"/>
    </sheetView>
  </sheetViews>
  <sheetFormatPr defaultRowHeight="13.5"/>
  <sheetData>
    <row r="1" spans="1:9" ht="27.75" customHeight="1">
      <c r="A1" s="1109" t="s">
        <v>395</v>
      </c>
      <c r="B1" s="1"/>
      <c r="C1" s="1"/>
      <c r="D1" s="1"/>
      <c r="E1" s="1"/>
      <c r="F1" s="1"/>
      <c r="G1" s="1"/>
      <c r="H1" s="1"/>
      <c r="I1" s="1"/>
    </row>
    <row r="2" spans="1:9" ht="27.75" customHeight="1">
      <c r="A2" s="1110" t="s">
        <v>268</v>
      </c>
      <c r="B2" s="1"/>
      <c r="C2" s="1"/>
      <c r="D2" s="1"/>
      <c r="E2" s="1"/>
      <c r="F2" s="1"/>
      <c r="G2" s="1"/>
      <c r="H2" s="1"/>
      <c r="I2" s="1"/>
    </row>
    <row r="3" spans="1:9" ht="27.75" customHeight="1">
      <c r="A3" s="1111" t="s">
        <v>191</v>
      </c>
      <c r="B3" s="1114"/>
      <c r="C3" s="1114"/>
      <c r="D3" s="1114"/>
      <c r="E3" s="1118"/>
      <c r="F3" s="1118"/>
      <c r="G3" s="1116"/>
      <c r="H3" s="1116"/>
      <c r="I3" s="1121"/>
    </row>
    <row r="4" spans="1:9" ht="27.75" customHeight="1">
      <c r="A4" s="1112" t="s">
        <v>489</v>
      </c>
      <c r="B4" s="366"/>
      <c r="C4" s="366"/>
      <c r="D4" s="366" t="s">
        <v>401</v>
      </c>
      <c r="E4" s="366"/>
      <c r="F4" s="366"/>
      <c r="G4" s="366"/>
      <c r="H4" s="366"/>
      <c r="I4" s="1122"/>
    </row>
    <row r="5" spans="1:9" ht="27.75" customHeight="1">
      <c r="A5" s="1112" t="s">
        <v>490</v>
      </c>
      <c r="B5" s="366"/>
      <c r="C5" s="366"/>
      <c r="D5" s="366"/>
      <c r="E5" s="366"/>
      <c r="F5" s="366"/>
      <c r="G5" s="366"/>
      <c r="H5" s="366"/>
      <c r="I5" s="1122"/>
    </row>
    <row r="6" spans="1:9" ht="27.75" customHeight="1">
      <c r="A6" s="1112" t="s">
        <v>243</v>
      </c>
      <c r="B6" s="366"/>
      <c r="C6" s="366"/>
      <c r="D6" s="366"/>
      <c r="E6" s="366"/>
      <c r="F6" s="366"/>
      <c r="G6" s="366"/>
      <c r="H6" s="366"/>
      <c r="I6" s="1122"/>
    </row>
    <row r="7" spans="1:9" ht="27.75" customHeight="1">
      <c r="A7" s="1112" t="s">
        <v>94</v>
      </c>
      <c r="B7" s="366"/>
      <c r="C7" s="366"/>
      <c r="D7" s="366"/>
      <c r="E7" s="366"/>
      <c r="F7" s="366"/>
      <c r="G7" s="366"/>
      <c r="H7" s="366"/>
      <c r="I7" s="1122"/>
    </row>
    <row r="8" spans="1:9" ht="27.75" customHeight="1">
      <c r="A8" s="1112" t="s">
        <v>491</v>
      </c>
      <c r="B8" s="366"/>
      <c r="C8" s="366"/>
      <c r="D8" s="366"/>
      <c r="E8" s="366"/>
      <c r="F8" s="366"/>
      <c r="G8" s="366"/>
      <c r="H8" s="366"/>
      <c r="I8" s="1122"/>
    </row>
    <row r="9" spans="1:9" ht="27.75" customHeight="1">
      <c r="A9" s="1112" t="s">
        <v>492</v>
      </c>
      <c r="B9" s="366"/>
      <c r="C9" s="366"/>
      <c r="D9" s="366"/>
      <c r="E9" s="366"/>
      <c r="F9" s="366"/>
      <c r="G9" s="366"/>
      <c r="H9" s="366"/>
      <c r="I9" s="1122"/>
    </row>
    <row r="10" spans="1:9" ht="27.75" customHeight="1">
      <c r="A10" s="1113" t="s">
        <v>434</v>
      </c>
      <c r="B10" s="1115"/>
      <c r="C10" s="1115"/>
      <c r="D10" s="1115"/>
      <c r="E10" s="1115"/>
      <c r="F10" s="1115"/>
      <c r="G10" s="1115"/>
      <c r="H10" s="1115"/>
      <c r="I10" s="1123"/>
    </row>
    <row r="11" spans="1:9" ht="14.25" customHeight="1">
      <c r="A11" s="366"/>
      <c r="B11" s="366"/>
      <c r="C11" s="366"/>
      <c r="D11" s="366"/>
      <c r="E11" s="366"/>
      <c r="F11" s="366"/>
      <c r="G11" s="366"/>
      <c r="H11" s="366"/>
      <c r="I11" s="366"/>
    </row>
    <row r="12" spans="1:9" ht="27.75" customHeight="1">
      <c r="A12" s="1111" t="s">
        <v>493</v>
      </c>
      <c r="B12" s="1116"/>
      <c r="C12" s="1116"/>
      <c r="D12" s="1116"/>
      <c r="E12" s="1116"/>
      <c r="F12" s="1116"/>
      <c r="G12" s="1116"/>
      <c r="H12" s="1116"/>
      <c r="I12" s="1121"/>
    </row>
    <row r="13" spans="1:9" ht="27.75" customHeight="1">
      <c r="A13" s="1112" t="s">
        <v>116</v>
      </c>
      <c r="B13" s="366"/>
      <c r="C13" s="366"/>
      <c r="D13" s="366"/>
      <c r="E13" s="366"/>
      <c r="F13" s="366"/>
      <c r="G13" s="366"/>
      <c r="H13" s="366"/>
      <c r="I13" s="1124"/>
    </row>
    <row r="14" spans="1:9" ht="27.75" customHeight="1">
      <c r="A14" s="1112" t="s">
        <v>148</v>
      </c>
      <c r="B14" s="366"/>
      <c r="C14" s="366"/>
      <c r="D14" s="366"/>
      <c r="E14" s="366"/>
      <c r="F14" s="366"/>
      <c r="G14" s="366"/>
      <c r="H14" s="366"/>
      <c r="I14" s="1124"/>
    </row>
    <row r="15" spans="1:9" ht="27.75" customHeight="1">
      <c r="A15" s="1112" t="s">
        <v>340</v>
      </c>
      <c r="B15" s="366"/>
      <c r="C15" s="366"/>
      <c r="D15" s="366"/>
      <c r="E15" s="1119"/>
      <c r="F15" s="1119"/>
      <c r="G15" s="1119"/>
      <c r="H15" s="1119"/>
      <c r="I15" s="1124"/>
    </row>
    <row r="16" spans="1:9" ht="27.75" customHeight="1">
      <c r="A16" s="1113" t="s">
        <v>494</v>
      </c>
      <c r="B16" s="1115"/>
      <c r="C16" s="1115"/>
      <c r="D16" s="1115"/>
      <c r="E16" s="1115"/>
      <c r="F16" s="1115"/>
      <c r="G16" s="1115"/>
      <c r="H16" s="1115"/>
      <c r="I16" s="1123"/>
    </row>
    <row r="17" spans="1:9" ht="12" customHeight="1">
      <c r="A17" s="1"/>
      <c r="B17" s="1116"/>
      <c r="C17" s="1116"/>
      <c r="D17" s="1"/>
      <c r="E17" s="1"/>
      <c r="F17" s="1"/>
      <c r="G17" s="1116"/>
      <c r="H17" s="1"/>
      <c r="I17" s="1"/>
    </row>
    <row r="18" spans="1:9" ht="27.75" customHeight="1">
      <c r="A18" s="1111" t="s">
        <v>466</v>
      </c>
      <c r="B18" s="1116"/>
      <c r="C18" s="1116"/>
      <c r="D18" s="1116"/>
      <c r="E18" s="1116"/>
      <c r="F18" s="1116"/>
      <c r="G18" s="1116"/>
      <c r="H18" s="1116"/>
      <c r="I18" s="1121"/>
    </row>
    <row r="19" spans="1:9" ht="27.75" customHeight="1">
      <c r="A19" s="1112" t="s">
        <v>495</v>
      </c>
      <c r="B19" s="366"/>
      <c r="C19" s="366"/>
      <c r="D19" s="366"/>
      <c r="E19" s="366"/>
      <c r="F19" s="366"/>
      <c r="G19" s="366"/>
      <c r="H19" s="1"/>
      <c r="I19" s="1124"/>
    </row>
    <row r="20" spans="1:9" ht="27.75" customHeight="1">
      <c r="A20" s="1112" t="s">
        <v>399</v>
      </c>
      <c r="B20" s="366"/>
      <c r="C20" s="366"/>
      <c r="D20" s="366"/>
      <c r="E20" s="366"/>
      <c r="F20" s="366"/>
      <c r="G20" s="366"/>
      <c r="H20" s="1"/>
      <c r="I20" s="1124"/>
    </row>
    <row r="21" spans="1:9" ht="27.75" customHeight="1">
      <c r="A21" s="1112" t="s">
        <v>86</v>
      </c>
      <c r="B21" s="366"/>
      <c r="C21" s="366"/>
      <c r="D21" s="366"/>
      <c r="E21" s="366"/>
      <c r="F21" s="366"/>
      <c r="G21" s="366"/>
      <c r="H21" s="1"/>
      <c r="I21" s="1124"/>
    </row>
    <row r="22" spans="1:9" ht="27.75" customHeight="1">
      <c r="A22" s="1112" t="s">
        <v>496</v>
      </c>
      <c r="B22" s="366"/>
      <c r="C22" s="366"/>
      <c r="D22" s="366"/>
      <c r="E22" s="366"/>
      <c r="F22" s="366"/>
      <c r="G22" s="366"/>
      <c r="H22" s="1"/>
      <c r="I22" s="1124"/>
    </row>
    <row r="23" spans="1:9" ht="27.75" customHeight="1">
      <c r="A23" s="1112" t="s">
        <v>449</v>
      </c>
      <c r="B23" s="366"/>
      <c r="C23" s="366"/>
      <c r="D23" s="366"/>
      <c r="E23" s="366"/>
      <c r="F23" s="366"/>
      <c r="G23" s="366"/>
      <c r="H23" s="1"/>
      <c r="I23" s="1124"/>
    </row>
    <row r="24" spans="1:9" ht="27.75" customHeight="1">
      <c r="A24" s="1112" t="s">
        <v>497</v>
      </c>
      <c r="B24" s="366"/>
      <c r="C24" s="366"/>
      <c r="D24" s="366"/>
      <c r="E24" s="366"/>
      <c r="F24" s="366"/>
      <c r="G24" s="366"/>
      <c r="H24" s="1"/>
      <c r="I24" s="1124"/>
    </row>
    <row r="25" spans="1:9" ht="27.75" customHeight="1">
      <c r="A25" s="1112" t="s">
        <v>361</v>
      </c>
      <c r="B25" s="366"/>
      <c r="C25" s="366"/>
      <c r="D25" s="366"/>
      <c r="E25" s="366"/>
      <c r="F25" s="366"/>
      <c r="G25" s="366"/>
      <c r="H25" s="1"/>
      <c r="I25" s="1124"/>
    </row>
    <row r="26" spans="1:9" ht="27.75" customHeight="1">
      <c r="A26" s="1112" t="s">
        <v>253</v>
      </c>
      <c r="B26" s="366"/>
      <c r="C26" s="366"/>
      <c r="D26" s="366"/>
      <c r="E26" s="366"/>
      <c r="F26" s="366"/>
      <c r="G26" s="366"/>
      <c r="H26" s="1"/>
      <c r="I26" s="1124"/>
    </row>
    <row r="27" spans="1:9" ht="27.75" customHeight="1">
      <c r="A27" s="1112" t="s">
        <v>217</v>
      </c>
      <c r="B27" s="366"/>
      <c r="C27" s="366"/>
      <c r="D27" s="366"/>
      <c r="E27" s="366"/>
      <c r="F27" s="366"/>
      <c r="G27" s="366"/>
      <c r="H27" s="1"/>
      <c r="I27" s="1124"/>
    </row>
    <row r="28" spans="1:9" ht="27.75" customHeight="1">
      <c r="A28" s="1113" t="s">
        <v>300</v>
      </c>
      <c r="B28" s="1115"/>
      <c r="C28" s="1115"/>
      <c r="D28" s="1115"/>
      <c r="E28" s="1115"/>
      <c r="F28" s="1115"/>
      <c r="G28" s="1115"/>
      <c r="H28" s="1120"/>
      <c r="I28" s="1125"/>
    </row>
    <row r="29" spans="1:9" ht="15" customHeight="1">
      <c r="A29" s="1"/>
      <c r="B29" s="1"/>
      <c r="C29" s="1117" t="s">
        <v>499</v>
      </c>
      <c r="D29" s="1117"/>
      <c r="E29" s="1117"/>
      <c r="F29" s="1117"/>
      <c r="G29" s="1117"/>
      <c r="H29" s="1117"/>
      <c r="I29" s="1117"/>
    </row>
    <row r="30" spans="1:9" ht="27.75" customHeight="1">
      <c r="A30" s="1"/>
      <c r="B30" s="1"/>
      <c r="C30" s="1"/>
      <c r="D30" s="1"/>
      <c r="E30" s="1"/>
      <c r="F30" s="1"/>
      <c r="G30" s="1"/>
      <c r="H30" s="1"/>
      <c r="I30" s="1"/>
    </row>
    <row r="31" spans="1:9" ht="27.75" customHeight="1">
      <c r="A31" s="1"/>
      <c r="B31" s="1"/>
      <c r="C31" s="1"/>
      <c r="D31" s="1"/>
      <c r="E31" s="1"/>
      <c r="F31" s="1"/>
      <c r="G31" s="1"/>
      <c r="H31" s="1"/>
      <c r="I31" s="1"/>
    </row>
    <row r="32" spans="1:9" ht="27.75" customHeight="1">
      <c r="A32" s="1"/>
      <c r="B32" s="1"/>
      <c r="C32" s="1"/>
      <c r="D32" s="1"/>
      <c r="E32" s="1"/>
      <c r="F32" s="1"/>
      <c r="G32" s="1"/>
      <c r="H32" s="1"/>
      <c r="I32" s="1"/>
    </row>
    <row r="33" spans="12:20" ht="27.75" customHeight="1"/>
    <row r="34" spans="12:20" ht="27.75" customHeight="1"/>
    <row r="35" spans="12:20" ht="27.75" customHeight="1"/>
    <row r="36" spans="12:20" ht="27.75" customHeight="1"/>
    <row r="37" spans="12:20" ht="27.75" customHeight="1"/>
    <row r="38" spans="12:20" ht="27.75" customHeight="1"/>
    <row r="39" spans="12:20" ht="27.75" customHeight="1"/>
    <row r="40" spans="12:20" ht="27.75" customHeight="1"/>
    <row r="41" spans="12:20" ht="27.75" customHeight="1"/>
    <row r="42" spans="12:20" ht="27.75" customHeight="1"/>
    <row r="43" spans="12:20" ht="27.75" customHeight="1"/>
    <row r="44" spans="12:20" ht="27.75" customHeight="1"/>
    <row r="45" spans="12:20" ht="27.75" customHeight="1">
      <c r="L45" s="1126"/>
      <c r="M45" s="1126"/>
      <c r="N45" s="1126"/>
      <c r="O45" s="1126"/>
      <c r="P45" s="1126"/>
      <c r="Q45" s="1128"/>
    </row>
    <row r="46" spans="12:20" ht="27.75" customHeight="1">
      <c r="L46" s="1127"/>
      <c r="M46" s="1127"/>
      <c r="N46" s="1127"/>
      <c r="O46" s="1127"/>
      <c r="P46" s="1127"/>
      <c r="Q46" s="1127"/>
      <c r="R46" s="1127"/>
      <c r="S46" s="1127"/>
      <c r="T46" s="1127"/>
    </row>
    <row r="47" spans="12:20" ht="27.75" customHeight="1">
      <c r="L47" s="1127"/>
      <c r="M47" s="1127"/>
      <c r="N47" s="1127"/>
      <c r="O47" s="1127"/>
      <c r="P47" s="1127"/>
      <c r="Q47" s="1127"/>
      <c r="R47" s="1127"/>
      <c r="S47" s="1127"/>
      <c r="T47" s="1127"/>
    </row>
    <row r="48" spans="12:20" ht="27.75" customHeight="1">
      <c r="L48" s="1127"/>
      <c r="M48" s="1127"/>
      <c r="N48" s="1127"/>
      <c r="O48" s="1127"/>
      <c r="P48" s="1127"/>
      <c r="Q48" s="1127"/>
      <c r="R48" s="1127"/>
      <c r="S48" s="1127"/>
      <c r="T48" s="1127"/>
    </row>
    <row r="49" spans="12:20" ht="27.75" customHeight="1">
      <c r="L49" s="1127"/>
      <c r="M49" s="1127"/>
      <c r="N49" s="1127"/>
      <c r="O49" s="1127"/>
      <c r="P49" s="1127"/>
      <c r="Q49" s="1127"/>
      <c r="R49" s="1127"/>
      <c r="S49" s="1127"/>
      <c r="T49" s="1127"/>
    </row>
    <row r="50" spans="12:20" ht="27.75" customHeight="1">
      <c r="L50" s="1127"/>
      <c r="M50" s="1127"/>
      <c r="N50" s="1127"/>
      <c r="O50" s="1127"/>
      <c r="P50" s="1127"/>
      <c r="Q50" s="1127"/>
      <c r="R50" s="1127"/>
      <c r="S50" s="1127"/>
      <c r="T50" s="1127"/>
    </row>
    <row r="51" spans="12:20" ht="27.75" customHeight="1">
      <c r="L51" s="1127"/>
      <c r="M51" s="1127"/>
      <c r="N51" s="1127"/>
      <c r="O51" s="1127"/>
      <c r="P51" s="1127"/>
      <c r="Q51" s="1127"/>
      <c r="R51" s="1127"/>
      <c r="S51" s="1127"/>
      <c r="T51" s="1127"/>
    </row>
    <row r="52" spans="12:20" ht="27.75" customHeight="1">
      <c r="L52" s="1127"/>
      <c r="M52" s="1127"/>
      <c r="N52" s="1127"/>
      <c r="O52" s="1127"/>
      <c r="P52" s="1127"/>
      <c r="Q52" s="1127"/>
      <c r="R52" s="1127"/>
      <c r="S52" s="1127"/>
      <c r="T52" s="1127"/>
    </row>
    <row r="53" spans="12:20" ht="27.75" customHeight="1"/>
    <row r="54" spans="12:20" ht="27.75" customHeight="1"/>
    <row r="55" spans="12:20" ht="27.75" customHeight="1"/>
    <row r="56" spans="12:20" ht="27.75" customHeight="1"/>
    <row r="57" spans="12:20" ht="27.75" customHeight="1"/>
    <row r="58" spans="12:20" ht="27.75" customHeight="1"/>
    <row r="59" spans="12:20" ht="27.75" customHeight="1"/>
    <row r="60" spans="12:20" ht="27.75" customHeight="1"/>
    <row r="61" spans="12:20" ht="27.75" customHeight="1"/>
    <row r="62" spans="12:20" ht="27.75" customHeight="1"/>
    <row r="63" spans="12:20" ht="27.75" customHeight="1"/>
    <row r="64" spans="12:20" ht="27.75" customHeight="1"/>
    <row r="65" ht="27.75" customHeight="1"/>
    <row r="66" ht="27.75" customHeight="1"/>
    <row r="67" ht="27.75" customHeight="1"/>
    <row r="68" ht="27.75" customHeight="1"/>
    <row r="69" ht="27.75" customHeight="1"/>
    <row r="70" ht="27.75" customHeight="1"/>
    <row r="71" ht="27.75" customHeight="1"/>
    <row r="72" ht="27.75" customHeight="1"/>
    <row r="73" ht="27.75" customHeight="1"/>
    <row r="74" ht="27.75" customHeight="1"/>
    <row r="75" ht="27.75" customHeight="1"/>
    <row r="76" ht="27.75" customHeight="1"/>
    <row r="77" ht="27.75" customHeight="1"/>
    <row r="78" ht="27.75" customHeight="1"/>
    <row r="79" ht="27.75" customHeight="1"/>
    <row r="80" ht="27.75" customHeight="1"/>
    <row r="81" ht="27.75" customHeight="1"/>
    <row r="82" ht="27.75" customHeight="1"/>
    <row r="83" ht="27.75" customHeight="1"/>
    <row r="84" ht="27.75" customHeight="1"/>
    <row r="85" ht="27.75" customHeight="1"/>
    <row r="86" ht="27.75" customHeight="1"/>
    <row r="87" ht="27.75" customHeight="1"/>
    <row r="88" ht="27.75" customHeight="1"/>
    <row r="89" ht="27.75" customHeight="1"/>
    <row r="90" ht="27.75" customHeight="1"/>
    <row r="91" ht="27.75" customHeight="1"/>
    <row r="92" ht="27.75" customHeight="1"/>
    <row r="93" ht="27.75" customHeight="1"/>
    <row r="94" ht="27.75" customHeight="1"/>
    <row r="95" ht="27.75" customHeight="1"/>
    <row r="96" ht="27.75" customHeight="1"/>
    <row r="97" ht="27.75" customHeight="1"/>
    <row r="98" ht="27.75" customHeight="1"/>
    <row r="99" ht="28.5" customHeight="1"/>
    <row r="100" ht="28.5" customHeight="1"/>
    <row r="101" ht="28.5" customHeight="1"/>
    <row r="102" ht="28.5" customHeight="1"/>
    <row r="103" ht="28.5" customHeight="1"/>
    <row r="104" ht="28.5" customHeight="1"/>
    <row r="105" ht="28.5" customHeight="1"/>
    <row r="106" ht="28.5" customHeight="1"/>
    <row r="107" ht="28.5" customHeight="1"/>
    <row r="108" ht="28.5" customHeight="1"/>
    <row r="109" ht="28.5" customHeight="1"/>
    <row r="110" ht="28.5" customHeight="1"/>
    <row r="111" ht="28.5" customHeight="1"/>
    <row r="112" ht="28.5" customHeight="1"/>
    <row r="113" ht="28.5" customHeight="1"/>
    <row r="114" ht="28.5" customHeight="1"/>
    <row r="115" ht="28.5" customHeight="1"/>
  </sheetData>
  <mergeCells count="2">
    <mergeCell ref="E15:H15"/>
    <mergeCell ref="C29:I29"/>
  </mergeCells>
  <phoneticPr fontId="3"/>
  <pageMargins left="0.75" right="0.75" top="1" bottom="1" header="0.51200000000000001" footer="0.51200000000000001"/>
  <pageSetup paperSize="9"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C1:AZ32"/>
  <sheetViews>
    <sheetView tabSelected="1" view="pageBreakPreview" topLeftCell="C1" zoomScaleSheetLayoutView="100" workbookViewId="0">
      <selection activeCell="O1" sqref="O1:AJ1"/>
    </sheetView>
  </sheetViews>
  <sheetFormatPr defaultColWidth="2.25" defaultRowHeight="13.5"/>
  <cols>
    <col min="1" max="1" width="2.25" style="8" bestFit="1" customWidth="0"/>
    <col min="2" max="16384" width="2.25" style="8"/>
  </cols>
  <sheetData>
    <row r="1" spans="3:46" ht="18.75" customHeight="1">
      <c r="C1" s="9"/>
      <c r="D1" s="16" t="s">
        <v>40</v>
      </c>
      <c r="E1" s="16"/>
      <c r="F1" s="16"/>
      <c r="G1" s="16"/>
      <c r="H1" s="16"/>
      <c r="I1" s="16"/>
      <c r="J1" s="16"/>
      <c r="K1" s="16"/>
      <c r="L1" s="16"/>
      <c r="M1" s="32"/>
      <c r="N1" s="36"/>
      <c r="O1" s="53"/>
      <c r="P1" s="53"/>
      <c r="Q1" s="53"/>
      <c r="R1" s="53"/>
      <c r="S1" s="53"/>
      <c r="T1" s="53"/>
      <c r="U1" s="53"/>
      <c r="V1" s="53"/>
      <c r="W1" s="53"/>
      <c r="X1" s="53"/>
      <c r="Y1" s="53"/>
      <c r="Z1" s="53"/>
      <c r="AA1" s="53"/>
      <c r="AB1" s="53"/>
      <c r="AC1" s="53"/>
      <c r="AD1" s="53"/>
      <c r="AE1" s="53"/>
      <c r="AF1" s="53"/>
      <c r="AG1" s="53"/>
      <c r="AH1" s="53"/>
      <c r="AI1" s="53"/>
      <c r="AJ1" s="53"/>
      <c r="AK1" s="83"/>
    </row>
    <row r="2" spans="3:46" ht="18.75" customHeight="1">
      <c r="C2" s="10"/>
      <c r="D2" s="17" t="s">
        <v>92</v>
      </c>
      <c r="E2" s="17"/>
      <c r="F2" s="17"/>
      <c r="G2" s="17"/>
      <c r="H2" s="17"/>
      <c r="I2" s="17"/>
      <c r="J2" s="17"/>
      <c r="K2" s="17"/>
      <c r="L2" s="17"/>
      <c r="M2" s="44"/>
      <c r="N2" s="48" t="s">
        <v>36</v>
      </c>
      <c r="O2" s="54"/>
      <c r="P2" s="57"/>
      <c r="Q2" s="57"/>
      <c r="R2" s="57"/>
      <c r="S2" s="57"/>
      <c r="T2" s="57"/>
      <c r="U2" s="72"/>
      <c r="V2" s="72"/>
      <c r="W2" s="72"/>
      <c r="X2" s="72" t="s">
        <v>8</v>
      </c>
      <c r="Y2" s="72"/>
      <c r="Z2" s="72"/>
      <c r="AA2" s="72"/>
      <c r="AB2" s="72"/>
      <c r="AC2" s="72"/>
      <c r="AD2" s="72"/>
      <c r="AE2" s="72"/>
      <c r="AF2" s="72"/>
      <c r="AG2" s="72"/>
      <c r="AH2" s="72"/>
      <c r="AI2" s="72"/>
      <c r="AJ2" s="72"/>
      <c r="AK2" s="84"/>
      <c r="AN2" s="101" t="s">
        <v>17</v>
      </c>
      <c r="AO2" s="101"/>
      <c r="AP2" s="101"/>
      <c r="AQ2" s="101"/>
      <c r="AR2" s="101"/>
      <c r="AS2" s="101"/>
    </row>
    <row r="3" spans="3:46" ht="18.75" customHeight="1">
      <c r="C3" s="11"/>
      <c r="D3" s="18" t="s">
        <v>80</v>
      </c>
      <c r="E3" s="18"/>
      <c r="F3" s="18"/>
      <c r="G3" s="18"/>
      <c r="H3" s="18"/>
      <c r="I3" s="18"/>
      <c r="J3" s="18"/>
      <c r="K3" s="18"/>
      <c r="L3" s="18"/>
      <c r="M3" s="33"/>
      <c r="N3" s="37"/>
      <c r="O3" s="55"/>
      <c r="P3" s="55"/>
      <c r="Q3" s="55"/>
      <c r="R3" s="55"/>
      <c r="S3" s="55"/>
      <c r="T3" s="55"/>
      <c r="U3" s="55"/>
      <c r="V3" s="55"/>
      <c r="W3" s="55"/>
      <c r="X3" s="55"/>
      <c r="Y3" s="55"/>
      <c r="Z3" s="55"/>
      <c r="AA3" s="55"/>
      <c r="AB3" s="55"/>
      <c r="AC3" s="55"/>
      <c r="AD3" s="55"/>
      <c r="AE3" s="55"/>
      <c r="AF3" s="55"/>
      <c r="AG3" s="55"/>
      <c r="AH3" s="55"/>
      <c r="AI3" s="55"/>
      <c r="AJ3" s="55"/>
      <c r="AK3" s="99"/>
    </row>
    <row r="4" spans="3:46" ht="18.75" customHeight="1">
      <c r="C4" s="12"/>
      <c r="D4" s="19"/>
      <c r="E4" s="27" t="s">
        <v>95</v>
      </c>
      <c r="F4" s="27"/>
      <c r="G4" s="27"/>
      <c r="H4" s="27"/>
      <c r="I4" s="27"/>
      <c r="J4" s="27"/>
      <c r="K4" s="27"/>
      <c r="L4" s="27"/>
      <c r="M4" s="45"/>
      <c r="N4" s="49"/>
      <c r="O4" s="19"/>
      <c r="P4" s="19"/>
      <c r="Q4" s="19"/>
      <c r="R4" s="64"/>
      <c r="S4" s="64"/>
      <c r="T4" s="64"/>
      <c r="U4" s="64"/>
      <c r="V4" s="64"/>
      <c r="W4" s="64"/>
      <c r="X4" s="64"/>
      <c r="Y4" s="64"/>
      <c r="Z4" s="64"/>
      <c r="AA4" s="64"/>
      <c r="AB4" s="64"/>
      <c r="AC4" s="64"/>
      <c r="AD4" s="64"/>
      <c r="AE4" s="64"/>
      <c r="AF4" s="64"/>
      <c r="AG4" s="64"/>
      <c r="AH4" s="64"/>
      <c r="AI4" s="64"/>
      <c r="AJ4" s="64"/>
      <c r="AK4" s="100"/>
      <c r="AN4" s="102" t="s">
        <v>66</v>
      </c>
      <c r="AO4" s="102"/>
      <c r="AP4" s="102"/>
      <c r="AQ4" s="102"/>
      <c r="AR4" s="102"/>
      <c r="AS4" s="102"/>
      <c r="AT4" s="102"/>
    </row>
    <row r="5" spans="3:46" ht="7.5" customHeight="1"/>
    <row r="6" spans="3:46" ht="18.75" customHeight="1">
      <c r="C6" s="9"/>
      <c r="D6" s="16" t="s">
        <v>98</v>
      </c>
      <c r="E6" s="16"/>
      <c r="F6" s="16"/>
      <c r="G6" s="16"/>
      <c r="H6" s="16"/>
      <c r="I6" s="16"/>
      <c r="J6" s="16"/>
      <c r="K6" s="16"/>
      <c r="L6" s="16"/>
      <c r="M6" s="32"/>
      <c r="N6" s="36"/>
      <c r="O6" s="56"/>
      <c r="P6" s="56"/>
      <c r="Q6" s="56"/>
      <c r="R6" s="56"/>
      <c r="S6" s="22"/>
      <c r="T6" s="22"/>
      <c r="U6" s="22" t="s">
        <v>58</v>
      </c>
      <c r="V6" s="22"/>
      <c r="W6" s="22"/>
      <c r="X6" s="22"/>
      <c r="Y6" s="22"/>
      <c r="Z6" s="22"/>
      <c r="AA6" s="22"/>
      <c r="AB6" s="83"/>
      <c r="AD6" s="8" t="s">
        <v>77</v>
      </c>
    </row>
    <row r="7" spans="3:46" ht="18.75" customHeight="1">
      <c r="C7" s="10"/>
      <c r="D7" s="17" t="s">
        <v>100</v>
      </c>
      <c r="E7" s="17"/>
      <c r="F7" s="17"/>
      <c r="G7" s="17"/>
      <c r="H7" s="17"/>
      <c r="I7" s="17"/>
      <c r="J7" s="17"/>
      <c r="K7" s="17"/>
      <c r="L7" s="17"/>
      <c r="M7" s="44"/>
      <c r="N7" s="50"/>
      <c r="O7" s="57"/>
      <c r="P7" s="57"/>
      <c r="Q7" s="57"/>
      <c r="R7" s="57"/>
      <c r="S7" s="57"/>
      <c r="T7" s="57"/>
      <c r="U7" s="57"/>
      <c r="V7" s="57"/>
      <c r="W7" s="57"/>
      <c r="X7" s="57"/>
      <c r="Y7" s="57"/>
      <c r="Z7" s="57"/>
      <c r="AA7" s="57"/>
      <c r="AB7" s="84"/>
    </row>
    <row r="8" spans="3:46" ht="18.75" customHeight="1">
      <c r="C8" s="10"/>
      <c r="D8" s="17" t="s">
        <v>102</v>
      </c>
      <c r="E8" s="17"/>
      <c r="F8" s="17"/>
      <c r="G8" s="17"/>
      <c r="H8" s="17"/>
      <c r="I8" s="17"/>
      <c r="J8" s="17"/>
      <c r="K8" s="17"/>
      <c r="L8" s="17"/>
      <c r="M8" s="44"/>
      <c r="N8" s="50"/>
      <c r="O8" s="57"/>
      <c r="P8" s="57"/>
      <c r="Q8" s="57"/>
      <c r="R8" s="57"/>
      <c r="S8" s="57"/>
      <c r="T8" s="57"/>
      <c r="U8" s="57"/>
      <c r="V8" s="57"/>
      <c r="W8" s="57"/>
      <c r="X8" s="57"/>
      <c r="Y8" s="57"/>
      <c r="Z8" s="57"/>
      <c r="AA8" s="57"/>
      <c r="AB8" s="84"/>
    </row>
    <row r="9" spans="3:46" ht="18.75" customHeight="1">
      <c r="C9" s="10"/>
      <c r="D9" s="17" t="s">
        <v>5</v>
      </c>
      <c r="E9" s="17"/>
      <c r="F9" s="17"/>
      <c r="G9" s="17"/>
      <c r="H9" s="17"/>
      <c r="I9" s="17"/>
      <c r="J9" s="17"/>
      <c r="K9" s="17"/>
      <c r="L9" s="17"/>
      <c r="M9" s="44"/>
      <c r="N9" s="50"/>
      <c r="O9" s="57"/>
      <c r="P9" s="57"/>
      <c r="Q9" s="57"/>
      <c r="R9" s="57"/>
      <c r="S9" s="57"/>
      <c r="T9" s="57"/>
      <c r="U9" s="57"/>
      <c r="V9" s="57"/>
      <c r="W9" s="57"/>
      <c r="X9" s="57"/>
      <c r="Y9" s="57"/>
      <c r="Z9" s="57"/>
      <c r="AA9" s="57"/>
      <c r="AB9" s="84"/>
      <c r="AD9" s="8" t="s">
        <v>103</v>
      </c>
    </row>
    <row r="10" spans="3:46" ht="18.75" customHeight="1">
      <c r="C10" s="10"/>
      <c r="D10" s="17" t="s">
        <v>108</v>
      </c>
      <c r="E10" s="17"/>
      <c r="F10" s="17"/>
      <c r="G10" s="17"/>
      <c r="H10" s="17"/>
      <c r="I10" s="17"/>
      <c r="J10" s="17"/>
      <c r="K10" s="17"/>
      <c r="L10" s="17"/>
      <c r="M10" s="44"/>
      <c r="N10" s="50"/>
      <c r="O10" s="57"/>
      <c r="P10" s="57"/>
      <c r="Q10" s="57"/>
      <c r="R10" s="57"/>
      <c r="S10" s="57"/>
      <c r="T10" s="57"/>
      <c r="U10" s="57"/>
      <c r="V10" s="57"/>
      <c r="W10" s="57"/>
      <c r="X10" s="57"/>
      <c r="Y10" s="57"/>
      <c r="Z10" s="57"/>
      <c r="AA10" s="57"/>
      <c r="AB10" s="84"/>
    </row>
    <row r="11" spans="3:46" ht="18.75" customHeight="1">
      <c r="C11" s="10"/>
      <c r="D11" s="17" t="s">
        <v>24</v>
      </c>
      <c r="E11" s="17"/>
      <c r="F11" s="17"/>
      <c r="G11" s="17"/>
      <c r="H11" s="17"/>
      <c r="I11" s="17"/>
      <c r="J11" s="17"/>
      <c r="K11" s="17"/>
      <c r="L11" s="17"/>
      <c r="M11" s="44"/>
      <c r="N11" s="50"/>
      <c r="O11" s="58"/>
      <c r="P11" s="58"/>
      <c r="Q11" s="58"/>
      <c r="R11" s="58"/>
      <c r="S11" s="58"/>
      <c r="T11" s="58"/>
      <c r="U11" s="58"/>
      <c r="V11" s="58"/>
      <c r="W11" s="58"/>
      <c r="X11" s="58"/>
      <c r="Y11" s="58"/>
      <c r="Z11" s="58"/>
      <c r="AA11" s="58"/>
      <c r="AB11" s="84"/>
      <c r="AD11" s="8" t="s">
        <v>107</v>
      </c>
    </row>
    <row r="12" spans="3:46" ht="18.75" customHeight="1">
      <c r="C12" s="13"/>
      <c r="D12" s="20" t="s">
        <v>109</v>
      </c>
      <c r="E12" s="20"/>
      <c r="F12" s="20"/>
      <c r="G12" s="20"/>
      <c r="H12" s="20"/>
      <c r="I12" s="20"/>
      <c r="J12" s="20"/>
      <c r="K12" s="20"/>
      <c r="L12" s="20"/>
      <c r="M12" s="46"/>
      <c r="N12" s="51"/>
      <c r="O12" s="59"/>
      <c r="P12" s="59"/>
      <c r="Q12" s="59"/>
      <c r="R12" s="59"/>
      <c r="S12" s="59"/>
      <c r="T12" s="59"/>
      <c r="U12" s="59"/>
      <c r="V12" s="59"/>
      <c r="W12" s="59"/>
      <c r="X12" s="59"/>
      <c r="Y12" s="59"/>
      <c r="Z12" s="59"/>
      <c r="AA12" s="59"/>
      <c r="AB12" s="85"/>
    </row>
    <row r="13" spans="3:46" ht="7.5" customHeight="1"/>
    <row r="14" spans="3:46" ht="18.75" customHeight="1">
      <c r="C14" s="9"/>
      <c r="D14" s="16" t="s">
        <v>90</v>
      </c>
      <c r="E14" s="16"/>
      <c r="F14" s="16"/>
      <c r="G14" s="16"/>
      <c r="H14" s="16"/>
      <c r="I14" s="16"/>
      <c r="J14" s="16"/>
      <c r="K14" s="16"/>
      <c r="L14" s="16"/>
      <c r="M14" s="32"/>
      <c r="N14" s="36"/>
      <c r="O14" s="53"/>
      <c r="P14" s="53"/>
      <c r="Q14" s="53"/>
      <c r="R14" s="53"/>
      <c r="S14" s="53"/>
      <c r="T14" s="53"/>
      <c r="U14" s="53"/>
      <c r="V14" s="53"/>
      <c r="W14" s="53"/>
      <c r="X14" s="53"/>
      <c r="Y14" s="53"/>
      <c r="Z14" s="53"/>
      <c r="AA14" s="53"/>
      <c r="AB14" s="53"/>
      <c r="AC14" s="53"/>
      <c r="AD14" s="53"/>
      <c r="AE14" s="53"/>
      <c r="AF14" s="53"/>
      <c r="AG14" s="53"/>
      <c r="AH14" s="53"/>
      <c r="AI14" s="53"/>
      <c r="AJ14" s="53"/>
      <c r="AK14" s="53"/>
      <c r="AL14" s="83"/>
    </row>
    <row r="15" spans="3:46" ht="18.75" customHeight="1">
      <c r="C15" s="10"/>
      <c r="D15" s="17" t="s">
        <v>115</v>
      </c>
      <c r="E15" s="17"/>
      <c r="F15" s="17"/>
      <c r="G15" s="17"/>
      <c r="H15" s="17"/>
      <c r="I15" s="17"/>
      <c r="J15" s="17"/>
      <c r="K15" s="17"/>
      <c r="L15" s="17"/>
      <c r="M15" s="44"/>
      <c r="N15" s="50"/>
      <c r="O15" s="57" t="s">
        <v>117</v>
      </c>
      <c r="P15" s="57"/>
      <c r="Q15" s="57"/>
      <c r="R15" s="57"/>
      <c r="S15" s="57"/>
      <c r="T15" s="57"/>
      <c r="U15" s="57"/>
      <c r="V15" s="57"/>
      <c r="W15" s="57"/>
      <c r="X15" s="57"/>
      <c r="Y15" s="57"/>
      <c r="Z15" s="57"/>
      <c r="AA15" s="57"/>
      <c r="AB15" s="57"/>
      <c r="AC15" s="57"/>
      <c r="AD15" s="57"/>
      <c r="AE15" s="57"/>
      <c r="AF15" s="57"/>
      <c r="AG15" s="57"/>
      <c r="AH15" s="57"/>
      <c r="AI15" s="57"/>
      <c r="AJ15" s="57"/>
      <c r="AK15" s="57"/>
      <c r="AL15" s="84"/>
      <c r="AN15" s="8" t="s">
        <v>121</v>
      </c>
    </row>
    <row r="16" spans="3:46" ht="18.75" customHeight="1">
      <c r="C16" s="13"/>
      <c r="D16" s="20" t="s">
        <v>55</v>
      </c>
      <c r="E16" s="20"/>
      <c r="F16" s="20"/>
      <c r="G16" s="20"/>
      <c r="H16" s="20"/>
      <c r="I16" s="20"/>
      <c r="J16" s="20"/>
      <c r="K16" s="20"/>
      <c r="L16" s="20"/>
      <c r="M16" s="46"/>
      <c r="N16" s="51"/>
      <c r="O16" s="60" t="s">
        <v>34</v>
      </c>
      <c r="P16" s="60"/>
      <c r="Q16" s="60"/>
      <c r="R16" s="60"/>
      <c r="S16" s="60"/>
      <c r="T16" s="60"/>
      <c r="U16" s="60"/>
      <c r="V16" s="60"/>
      <c r="W16" s="60"/>
      <c r="X16" s="60"/>
      <c r="Y16" s="60"/>
      <c r="Z16" s="60"/>
      <c r="AA16" s="60"/>
      <c r="AB16" s="60"/>
      <c r="AC16" s="60"/>
      <c r="AD16" s="60"/>
      <c r="AE16" s="60"/>
      <c r="AF16" s="60"/>
      <c r="AG16" s="60"/>
      <c r="AH16" s="60"/>
      <c r="AI16" s="60"/>
      <c r="AJ16" s="60"/>
      <c r="AK16" s="60"/>
      <c r="AL16" s="85"/>
      <c r="AN16" s="8" t="s">
        <v>121</v>
      </c>
    </row>
    <row r="17" spans="3:52" ht="7.5" customHeight="1"/>
    <row r="18" spans="3:52" ht="18.75" customHeight="1">
      <c r="C18" s="9"/>
      <c r="D18" s="16" t="s">
        <v>124</v>
      </c>
      <c r="E18" s="16"/>
      <c r="F18" s="16"/>
      <c r="G18" s="16"/>
      <c r="H18" s="16"/>
      <c r="I18" s="16"/>
      <c r="J18" s="16"/>
      <c r="K18" s="16"/>
      <c r="L18" s="16"/>
      <c r="M18" s="32"/>
      <c r="N18" s="36"/>
      <c r="O18" s="61"/>
      <c r="P18" s="61"/>
      <c r="Q18" s="61"/>
      <c r="R18" s="61"/>
      <c r="S18" s="61"/>
      <c r="T18" s="61"/>
      <c r="U18" s="61"/>
      <c r="V18" s="61"/>
      <c r="W18" s="61"/>
      <c r="X18" s="61"/>
      <c r="Y18" s="82"/>
      <c r="Z18" s="82"/>
      <c r="AA18" s="82"/>
      <c r="AB18" s="83"/>
      <c r="AD18" s="8" t="s">
        <v>27</v>
      </c>
    </row>
    <row r="19" spans="3:52" ht="18.75" customHeight="1">
      <c r="C19" s="10"/>
      <c r="D19" s="17" t="s">
        <v>127</v>
      </c>
      <c r="E19" s="17"/>
      <c r="F19" s="17"/>
      <c r="G19" s="17"/>
      <c r="H19" s="17"/>
      <c r="I19" s="17"/>
      <c r="J19" s="17"/>
      <c r="K19" s="17"/>
      <c r="L19" s="17"/>
      <c r="M19" s="44"/>
      <c r="N19" s="50"/>
      <c r="O19" s="62"/>
      <c r="P19" s="62"/>
      <c r="Q19" s="62"/>
      <c r="R19" s="62"/>
      <c r="S19" s="62"/>
      <c r="T19" s="62"/>
      <c r="U19" s="62"/>
      <c r="V19" s="62"/>
      <c r="W19" s="62"/>
      <c r="X19" s="62"/>
      <c r="Y19" s="54"/>
      <c r="Z19" s="54"/>
      <c r="AA19" s="54"/>
      <c r="AB19" s="84"/>
      <c r="AF19" s="8" t="s">
        <v>128</v>
      </c>
    </row>
    <row r="20" spans="3:52" ht="18.75" customHeight="1">
      <c r="C20" s="14"/>
      <c r="D20" s="17" t="s">
        <v>7</v>
      </c>
      <c r="E20" s="17"/>
      <c r="F20" s="17"/>
      <c r="G20" s="17"/>
      <c r="H20" s="17"/>
      <c r="I20" s="17"/>
      <c r="J20" s="17"/>
      <c r="K20" s="17"/>
      <c r="L20" s="17"/>
      <c r="M20" s="47"/>
      <c r="N20" s="52"/>
      <c r="O20" s="63"/>
      <c r="P20" s="63"/>
      <c r="Q20" s="63"/>
      <c r="R20" s="63"/>
      <c r="S20" s="63"/>
      <c r="T20" s="63"/>
      <c r="U20" s="63"/>
      <c r="V20" s="63"/>
      <c r="W20" s="63"/>
      <c r="X20" s="63"/>
      <c r="Y20" s="71"/>
      <c r="Z20" s="71"/>
      <c r="AA20" s="71"/>
      <c r="AB20" s="86"/>
    </row>
    <row r="21" spans="3:52" ht="18.75" customHeight="1">
      <c r="C21" s="13"/>
      <c r="D21" s="21"/>
      <c r="E21" s="21"/>
      <c r="F21" s="20" t="s">
        <v>126</v>
      </c>
      <c r="G21" s="20"/>
      <c r="H21" s="20"/>
      <c r="I21" s="20"/>
      <c r="J21" s="20"/>
      <c r="K21" s="21"/>
      <c r="L21" s="21"/>
      <c r="M21" s="46"/>
      <c r="N21" s="51"/>
      <c r="O21" s="60"/>
      <c r="P21" s="60"/>
      <c r="Q21" s="21" t="s">
        <v>105</v>
      </c>
      <c r="R21" s="60"/>
      <c r="S21" s="60"/>
      <c r="T21" s="21" t="s">
        <v>73</v>
      </c>
      <c r="U21" s="21"/>
      <c r="V21" s="73" t="s">
        <v>22</v>
      </c>
      <c r="W21" s="73"/>
      <c r="X21" s="73"/>
      <c r="Y21" s="73"/>
      <c r="Z21" s="73"/>
      <c r="AA21" s="73"/>
      <c r="AB21" s="87"/>
      <c r="AF21" s="8"/>
      <c r="AG21" s="8"/>
      <c r="AH21" s="8"/>
      <c r="AI21" s="8"/>
      <c r="AJ21" s="8"/>
      <c r="AK21" s="8"/>
      <c r="AL21" s="8"/>
      <c r="AM21" s="8"/>
      <c r="AN21" s="8"/>
      <c r="AO21" s="8"/>
      <c r="AP21" s="103"/>
      <c r="AQ21" s="103"/>
      <c r="AR21" s="103"/>
      <c r="AS21" s="103"/>
      <c r="AT21" s="103"/>
      <c r="AU21" s="103"/>
      <c r="AV21" s="103"/>
      <c r="AW21" s="103"/>
      <c r="AX21" s="8"/>
      <c r="AY21" s="8"/>
      <c r="AZ21" s="8"/>
    </row>
    <row r="22" spans="3:52" ht="7.5" customHeight="1"/>
    <row r="23" spans="3:52" ht="18.75" customHeight="1">
      <c r="C23" s="15"/>
      <c r="D23" s="22"/>
      <c r="E23" s="22"/>
      <c r="F23" s="22"/>
      <c r="G23" s="22"/>
      <c r="H23" s="32"/>
      <c r="I23" s="36"/>
      <c r="J23" s="22"/>
      <c r="K23" s="22"/>
      <c r="L23" s="16" t="s">
        <v>39</v>
      </c>
      <c r="M23" s="16"/>
      <c r="N23" s="16"/>
      <c r="O23" s="16"/>
      <c r="P23" s="16"/>
      <c r="Q23" s="16"/>
      <c r="R23" s="16"/>
      <c r="S23" s="16"/>
      <c r="T23" s="22"/>
      <c r="U23" s="22"/>
      <c r="V23" s="32"/>
      <c r="W23" s="75" t="s">
        <v>70</v>
      </c>
      <c r="X23" s="81"/>
      <c r="Y23" s="75" t="s">
        <v>130</v>
      </c>
      <c r="Z23" s="81"/>
      <c r="AA23" s="75" t="s">
        <v>133</v>
      </c>
      <c r="AB23" s="88"/>
      <c r="AD23" s="8" t="s">
        <v>27</v>
      </c>
    </row>
    <row r="24" spans="3:52" ht="18.75" customHeight="1">
      <c r="C24" s="15"/>
      <c r="D24" s="23"/>
      <c r="E24" s="18" t="s">
        <v>134</v>
      </c>
      <c r="F24" s="18"/>
      <c r="G24" s="18"/>
      <c r="H24" s="33"/>
      <c r="I24" s="37"/>
      <c r="J24" s="40"/>
      <c r="K24" s="41"/>
      <c r="L24" s="41"/>
      <c r="M24" s="41"/>
      <c r="N24" s="41"/>
      <c r="O24" s="41"/>
      <c r="P24" s="41"/>
      <c r="Q24" s="41"/>
      <c r="R24" s="41"/>
      <c r="S24" s="65"/>
      <c r="T24" s="71"/>
      <c r="U24" s="71"/>
      <c r="V24" s="33"/>
      <c r="W24" s="76"/>
      <c r="X24" s="76"/>
      <c r="Y24" s="76"/>
      <c r="Z24" s="76"/>
      <c r="AA24" s="76"/>
      <c r="AB24" s="89"/>
      <c r="AD24" s="8" t="s">
        <v>87</v>
      </c>
    </row>
    <row r="25" spans="3:52" ht="18.75" customHeight="1">
      <c r="C25" s="15"/>
      <c r="D25" s="24"/>
      <c r="E25" s="28" t="s">
        <v>137</v>
      </c>
      <c r="F25" s="28"/>
      <c r="G25" s="28"/>
      <c r="H25" s="34"/>
      <c r="I25" s="38"/>
      <c r="J25" s="41"/>
      <c r="K25" s="41"/>
      <c r="L25" s="41"/>
      <c r="M25" s="41"/>
      <c r="N25" s="41"/>
      <c r="O25" s="41"/>
      <c r="P25" s="41"/>
      <c r="Q25" s="41"/>
      <c r="R25" s="41"/>
      <c r="S25" s="66"/>
      <c r="T25" s="66"/>
      <c r="U25" s="66"/>
      <c r="V25" s="34"/>
      <c r="W25" s="77"/>
      <c r="X25" s="77"/>
      <c r="Y25" s="77"/>
      <c r="Z25" s="77"/>
      <c r="AA25" s="77"/>
      <c r="AB25" s="90"/>
      <c r="AD25" s="8" t="s">
        <v>138</v>
      </c>
    </row>
    <row r="26" spans="3:52" ht="18.75" customHeight="1">
      <c r="C26" s="15"/>
      <c r="D26" s="24"/>
      <c r="E26" s="28" t="s">
        <v>140</v>
      </c>
      <c r="F26" s="28"/>
      <c r="G26" s="28"/>
      <c r="H26" s="34"/>
      <c r="I26" s="38"/>
      <c r="J26" s="41"/>
      <c r="K26" s="41"/>
      <c r="L26" s="41"/>
      <c r="M26" s="41"/>
      <c r="N26" s="41"/>
      <c r="O26" s="41"/>
      <c r="P26" s="41"/>
      <c r="Q26" s="41"/>
      <c r="R26" s="41"/>
      <c r="S26" s="67"/>
      <c r="T26" s="67"/>
      <c r="U26" s="67"/>
      <c r="V26" s="34"/>
      <c r="W26" s="77"/>
      <c r="X26" s="77"/>
      <c r="Y26" s="77"/>
      <c r="Z26" s="77"/>
      <c r="AA26" s="77"/>
      <c r="AB26" s="90"/>
      <c r="AF26" s="8" t="s">
        <v>132</v>
      </c>
    </row>
    <row r="27" spans="3:52" ht="18.75" customHeight="1">
      <c r="C27" s="15"/>
      <c r="D27" s="24"/>
      <c r="E27" s="28" t="s">
        <v>142</v>
      </c>
      <c r="F27" s="28"/>
      <c r="G27" s="28"/>
      <c r="H27" s="34"/>
      <c r="I27" s="38"/>
      <c r="J27" s="41"/>
      <c r="K27" s="41"/>
      <c r="L27" s="41"/>
      <c r="M27" s="41"/>
      <c r="N27" s="41"/>
      <c r="O27" s="41"/>
      <c r="P27" s="41"/>
      <c r="Q27" s="41"/>
      <c r="R27" s="41"/>
      <c r="S27" s="67"/>
      <c r="T27" s="67"/>
      <c r="U27" s="67"/>
      <c r="V27" s="34"/>
      <c r="W27" s="77"/>
      <c r="X27" s="77"/>
      <c r="Y27" s="77"/>
      <c r="Z27" s="77"/>
      <c r="AA27" s="77"/>
      <c r="AB27" s="90"/>
      <c r="AF27" s="9"/>
      <c r="AG27" s="22"/>
      <c r="AH27" s="32"/>
      <c r="AI27" s="36"/>
      <c r="AJ27" s="22"/>
      <c r="AK27" s="16" t="s">
        <v>39</v>
      </c>
      <c r="AL27" s="16"/>
      <c r="AM27" s="16"/>
      <c r="AN27" s="16"/>
      <c r="AO27" s="16"/>
      <c r="AP27" s="22"/>
      <c r="AQ27" s="32"/>
      <c r="AR27" s="75" t="s">
        <v>70</v>
      </c>
      <c r="AS27" s="81"/>
      <c r="AT27" s="75" t="s">
        <v>130</v>
      </c>
      <c r="AU27" s="81"/>
      <c r="AV27" s="75" t="s">
        <v>133</v>
      </c>
      <c r="AW27" s="88"/>
    </row>
    <row r="28" spans="3:52" ht="18.75" customHeight="1">
      <c r="C28" s="15"/>
      <c r="D28" s="24"/>
      <c r="E28" s="28" t="s">
        <v>145</v>
      </c>
      <c r="F28" s="28"/>
      <c r="G28" s="28"/>
      <c r="H28" s="34"/>
      <c r="I28" s="38"/>
      <c r="J28" s="41"/>
      <c r="K28" s="41"/>
      <c r="L28" s="41"/>
      <c r="M28" s="41"/>
      <c r="N28" s="41"/>
      <c r="O28" s="41"/>
      <c r="P28" s="41"/>
      <c r="Q28" s="41"/>
      <c r="R28" s="41"/>
      <c r="S28" s="68"/>
      <c r="T28" s="68"/>
      <c r="U28" s="68"/>
      <c r="V28" s="35"/>
      <c r="W28" s="77"/>
      <c r="X28" s="77"/>
      <c r="Y28" s="77"/>
      <c r="Z28" s="77"/>
      <c r="AA28" s="77"/>
      <c r="AB28" s="90"/>
      <c r="AF28" s="92" t="s">
        <v>134</v>
      </c>
      <c r="AG28" s="18"/>
      <c r="AH28" s="94"/>
      <c r="AI28" s="37"/>
      <c r="AJ28" s="96" t="s">
        <v>146</v>
      </c>
      <c r="AK28" s="96"/>
      <c r="AL28" s="96"/>
      <c r="AM28" s="96"/>
      <c r="AN28" s="96"/>
      <c r="AO28" s="96"/>
      <c r="AP28" s="96"/>
      <c r="AQ28" s="33"/>
      <c r="AR28" s="104"/>
      <c r="AS28" s="104"/>
      <c r="AT28" s="104" t="s">
        <v>149</v>
      </c>
      <c r="AU28" s="104"/>
      <c r="AV28" s="104" t="s">
        <v>149</v>
      </c>
      <c r="AW28" s="106"/>
    </row>
    <row r="29" spans="3:52" ht="18.75" customHeight="1">
      <c r="C29" s="15"/>
      <c r="D29" s="25"/>
      <c r="E29" s="29" t="s">
        <v>150</v>
      </c>
      <c r="F29" s="29"/>
      <c r="G29" s="29"/>
      <c r="H29" s="35"/>
      <c r="I29" s="39"/>
      <c r="J29" s="41"/>
      <c r="K29" s="41"/>
      <c r="L29" s="41"/>
      <c r="M29" s="41"/>
      <c r="N29" s="41"/>
      <c r="O29" s="41"/>
      <c r="P29" s="41"/>
      <c r="Q29" s="41"/>
      <c r="R29" s="41"/>
      <c r="S29" s="69"/>
      <c r="T29" s="69"/>
      <c r="U29" s="69"/>
      <c r="V29" s="74"/>
      <c r="W29" s="78"/>
      <c r="X29" s="78"/>
      <c r="Y29" s="78"/>
      <c r="Z29" s="78"/>
      <c r="AA29" s="78"/>
      <c r="AB29" s="91"/>
      <c r="AF29" s="93" t="s">
        <v>137</v>
      </c>
      <c r="AG29" s="28"/>
      <c r="AH29" s="95"/>
      <c r="AI29" s="38"/>
      <c r="AJ29" s="97" t="s">
        <v>48</v>
      </c>
      <c r="AK29" s="97"/>
      <c r="AL29" s="97"/>
      <c r="AM29" s="97"/>
      <c r="AN29" s="97"/>
      <c r="AO29" s="97"/>
      <c r="AP29" s="97"/>
      <c r="AQ29" s="34"/>
      <c r="AR29" s="105" t="s">
        <v>149</v>
      </c>
      <c r="AS29" s="105"/>
      <c r="AT29" s="105" t="s">
        <v>149</v>
      </c>
      <c r="AU29" s="105"/>
      <c r="AV29" s="105" t="s">
        <v>149</v>
      </c>
      <c r="AW29" s="107"/>
    </row>
    <row r="30" spans="3:52" ht="18.75" customHeight="1">
      <c r="D30" s="26"/>
      <c r="E30" s="30"/>
      <c r="F30" s="30"/>
      <c r="G30" s="30"/>
      <c r="H30" s="26"/>
      <c r="I30" s="26"/>
      <c r="J30" s="42"/>
      <c r="K30" s="42"/>
      <c r="L30" s="42"/>
      <c r="M30" s="42"/>
      <c r="N30" s="42"/>
      <c r="O30" s="42"/>
      <c r="P30" s="42"/>
      <c r="Q30" s="42"/>
      <c r="R30" s="42"/>
      <c r="S30" s="70"/>
      <c r="T30" s="70"/>
      <c r="U30" s="70"/>
      <c r="V30" s="26"/>
      <c r="W30" s="79"/>
      <c r="X30" s="79"/>
      <c r="Y30" s="79"/>
      <c r="Z30" s="79"/>
      <c r="AA30" s="79"/>
      <c r="AB30" s="79"/>
      <c r="AF30" s="93" t="s">
        <v>140</v>
      </c>
      <c r="AG30" s="28"/>
      <c r="AH30" s="95"/>
      <c r="AI30" s="38"/>
      <c r="AJ30" s="97" t="s">
        <v>152</v>
      </c>
      <c r="AK30" s="97"/>
      <c r="AL30" s="97"/>
      <c r="AM30" s="97"/>
      <c r="AN30" s="97"/>
      <c r="AO30" s="97"/>
      <c r="AP30" s="97"/>
      <c r="AQ30" s="34"/>
      <c r="AR30" s="105" t="s">
        <v>149</v>
      </c>
      <c r="AS30" s="105"/>
      <c r="AT30" s="105" t="s">
        <v>149</v>
      </c>
      <c r="AU30" s="105"/>
      <c r="AV30" s="105"/>
      <c r="AW30" s="107"/>
    </row>
    <row r="31" spans="3:52" ht="18.75" customHeight="1">
      <c r="E31" s="31"/>
      <c r="F31" s="31"/>
      <c r="G31" s="31"/>
      <c r="J31" s="43"/>
      <c r="K31" s="43"/>
      <c r="L31" s="43"/>
      <c r="M31" s="43"/>
      <c r="N31" s="43"/>
      <c r="O31" s="43"/>
      <c r="P31" s="43"/>
      <c r="Q31" s="43"/>
      <c r="R31" s="43"/>
      <c r="S31" s="68"/>
      <c r="T31" s="68"/>
      <c r="U31" s="68"/>
      <c r="W31" s="80"/>
      <c r="X31" s="80"/>
      <c r="Y31" s="80"/>
      <c r="Z31" s="80"/>
      <c r="AA31" s="80"/>
      <c r="AB31" s="80"/>
      <c r="AF31" s="93" t="s">
        <v>142</v>
      </c>
      <c r="AG31" s="28"/>
      <c r="AH31" s="95"/>
      <c r="AI31" s="38"/>
      <c r="AJ31" s="98"/>
      <c r="AK31" s="98"/>
      <c r="AL31" s="98"/>
      <c r="AM31" s="98"/>
      <c r="AN31" s="98"/>
      <c r="AO31" s="98"/>
      <c r="AP31" s="98"/>
      <c r="AQ31" s="34"/>
      <c r="AR31" s="105"/>
      <c r="AS31" s="105"/>
      <c r="AT31" s="105"/>
      <c r="AU31" s="105"/>
      <c r="AV31" s="105"/>
      <c r="AW31" s="107"/>
    </row>
    <row r="32" spans="3:52" ht="18.75" customHeight="1">
      <c r="E32" s="31"/>
      <c r="F32" s="31"/>
      <c r="G32" s="31"/>
      <c r="J32" s="43"/>
      <c r="K32" s="43"/>
      <c r="L32" s="43"/>
      <c r="M32" s="43"/>
      <c r="N32" s="43"/>
      <c r="O32" s="43"/>
      <c r="P32" s="43"/>
      <c r="Q32" s="43"/>
      <c r="R32" s="43"/>
      <c r="S32" s="68"/>
      <c r="T32" s="68"/>
      <c r="U32" s="68"/>
      <c r="W32" s="80"/>
      <c r="X32" s="80"/>
      <c r="Y32" s="80"/>
      <c r="Z32" s="80"/>
      <c r="AA32" s="80"/>
      <c r="AB32" s="80"/>
      <c r="AF32" s="93" t="s">
        <v>145</v>
      </c>
      <c r="AG32" s="28"/>
      <c r="AH32" s="95"/>
      <c r="AI32" s="38"/>
      <c r="AJ32" s="98"/>
      <c r="AK32" s="98"/>
      <c r="AL32" s="98"/>
      <c r="AM32" s="98"/>
      <c r="AN32" s="98"/>
      <c r="AO32" s="98"/>
      <c r="AP32" s="98"/>
      <c r="AQ32" s="34"/>
      <c r="AR32" s="105"/>
      <c r="AS32" s="105"/>
      <c r="AT32" s="105"/>
      <c r="AU32" s="105"/>
      <c r="AV32" s="105"/>
      <c r="AW32" s="107"/>
    </row>
    <row r="33" ht="13.5" customHeight="1"/>
  </sheetData>
  <mergeCells count="135">
    <mergeCell ref="D1:L1"/>
    <mergeCell ref="O1:AJ1"/>
    <mergeCell ref="D2:L2"/>
    <mergeCell ref="N2:O2"/>
    <mergeCell ref="P2:T2"/>
    <mergeCell ref="X2:AF2"/>
    <mergeCell ref="AN2:AS2"/>
    <mergeCell ref="D3:L3"/>
    <mergeCell ref="O3:AJ3"/>
    <mergeCell ref="E4:M4"/>
    <mergeCell ref="R4:AJ4"/>
    <mergeCell ref="AN4:AT4"/>
    <mergeCell ref="D6:L6"/>
    <mergeCell ref="O6:R6"/>
    <mergeCell ref="U6:AA6"/>
    <mergeCell ref="D7:L7"/>
    <mergeCell ref="O7:AA7"/>
    <mergeCell ref="D8:L8"/>
    <mergeCell ref="O8:AA8"/>
    <mergeCell ref="D9:L9"/>
    <mergeCell ref="O9:AA9"/>
    <mergeCell ref="D10:L10"/>
    <mergeCell ref="O10:AA10"/>
    <mergeCell ref="D11:L11"/>
    <mergeCell ref="O11:AA11"/>
    <mergeCell ref="D12:L12"/>
    <mergeCell ref="O12:AA12"/>
    <mergeCell ref="D14:L14"/>
    <mergeCell ref="O14:AK14"/>
    <mergeCell ref="D15:L15"/>
    <mergeCell ref="O15:AK15"/>
    <mergeCell ref="D16:L16"/>
    <mergeCell ref="O16:AK16"/>
    <mergeCell ref="D18:L18"/>
    <mergeCell ref="O18:X18"/>
    <mergeCell ref="Y18:AA18"/>
    <mergeCell ref="D19:L19"/>
    <mergeCell ref="O19:X19"/>
    <mergeCell ref="Y19:AA19"/>
    <mergeCell ref="D20:L20"/>
    <mergeCell ref="O20:X20"/>
    <mergeCell ref="F21:J21"/>
    <mergeCell ref="O21:P21"/>
    <mergeCell ref="R21:S21"/>
    <mergeCell ref="V21:AB21"/>
    <mergeCell ref="AF21:AO21"/>
    <mergeCell ref="AP21:AW21"/>
    <mergeCell ref="AX21:AZ21"/>
    <mergeCell ref="L23:S23"/>
    <mergeCell ref="W23:X23"/>
    <mergeCell ref="Y23:Z23"/>
    <mergeCell ref="AA23:AB23"/>
    <mergeCell ref="E24:G24"/>
    <mergeCell ref="J24:R24"/>
    <mergeCell ref="S24:U24"/>
    <mergeCell ref="W24:X24"/>
    <mergeCell ref="Y24:Z24"/>
    <mergeCell ref="AA24:AB24"/>
    <mergeCell ref="E25:G25"/>
    <mergeCell ref="J25:R25"/>
    <mergeCell ref="S25:U25"/>
    <mergeCell ref="W25:X25"/>
    <mergeCell ref="Y25:Z25"/>
    <mergeCell ref="AA25:AB25"/>
    <mergeCell ref="E26:G26"/>
    <mergeCell ref="J26:R26"/>
    <mergeCell ref="S26:U26"/>
    <mergeCell ref="W26:X26"/>
    <mergeCell ref="Y26:Z26"/>
    <mergeCell ref="AA26:AB26"/>
    <mergeCell ref="E27:G27"/>
    <mergeCell ref="J27:R27"/>
    <mergeCell ref="S27:U27"/>
    <mergeCell ref="W27:X27"/>
    <mergeCell ref="Y27:Z27"/>
    <mergeCell ref="AA27:AB27"/>
    <mergeCell ref="AK27:AO27"/>
    <mergeCell ref="AR27:AS27"/>
    <mergeCell ref="AT27:AU27"/>
    <mergeCell ref="AV27:AW27"/>
    <mergeCell ref="E28:G28"/>
    <mergeCell ref="J28:R28"/>
    <mergeCell ref="S28:U28"/>
    <mergeCell ref="W28:X28"/>
    <mergeCell ref="Y28:Z28"/>
    <mergeCell ref="AA28:AB28"/>
    <mergeCell ref="AF28:AH28"/>
    <mergeCell ref="AJ28:AP28"/>
    <mergeCell ref="AR28:AS28"/>
    <mergeCell ref="AT28:AU28"/>
    <mergeCell ref="AV28:AW28"/>
    <mergeCell ref="E29:G29"/>
    <mergeCell ref="J29:R29"/>
    <mergeCell ref="S29:U29"/>
    <mergeCell ref="W29:X29"/>
    <mergeCell ref="Y29:Z29"/>
    <mergeCell ref="AA29:AB29"/>
    <mergeCell ref="AF29:AH29"/>
    <mergeCell ref="AJ29:AP29"/>
    <mergeCell ref="AR29:AS29"/>
    <mergeCell ref="AT29:AU29"/>
    <mergeCell ref="AV29:AW29"/>
    <mergeCell ref="E30:G30"/>
    <mergeCell ref="J30:R30"/>
    <mergeCell ref="S30:U30"/>
    <mergeCell ref="W30:X30"/>
    <mergeCell ref="Y30:Z30"/>
    <mergeCell ref="AA30:AB30"/>
    <mergeCell ref="AF30:AH30"/>
    <mergeCell ref="AJ30:AP30"/>
    <mergeCell ref="AR30:AS30"/>
    <mergeCell ref="AT30:AU30"/>
    <mergeCell ref="AV30:AW30"/>
    <mergeCell ref="E31:G31"/>
    <mergeCell ref="J31:R31"/>
    <mergeCell ref="S31:U31"/>
    <mergeCell ref="W31:X31"/>
    <mergeCell ref="Y31:Z31"/>
    <mergeCell ref="AA31:AB31"/>
    <mergeCell ref="AF31:AH31"/>
    <mergeCell ref="AJ31:AP31"/>
    <mergeCell ref="AR31:AS31"/>
    <mergeCell ref="AT31:AU31"/>
    <mergeCell ref="AV31:AW31"/>
    <mergeCell ref="E32:G32"/>
    <mergeCell ref="J32:R32"/>
    <mergeCell ref="S32:U32"/>
    <mergeCell ref="W32:X32"/>
    <mergeCell ref="Y32:Z32"/>
    <mergeCell ref="AA32:AB32"/>
    <mergeCell ref="AF32:AH32"/>
    <mergeCell ref="AJ32:AP32"/>
    <mergeCell ref="AR32:AS32"/>
    <mergeCell ref="AT32:AU32"/>
    <mergeCell ref="AV32:AW32"/>
  </mergeCells>
  <phoneticPr fontId="3"/>
  <conditionalFormatting sqref="J24:R29">
    <cfRule type="cellIs" dxfId="23" priority="1" stopIfTrue="1" operator="equal">
      <formula>0</formula>
    </cfRule>
  </conditionalFormatting>
  <conditionalFormatting sqref="Y18:AA18">
    <cfRule type="cellIs" dxfId="22" priority="2" stopIfTrue="1" operator="lessThanOrEqual">
      <formula>0</formula>
    </cfRule>
  </conditionalFormatting>
  <pageMargins left="0.75" right="0.75" top="0.88" bottom="0.4" header="0.51200000000000001" footer="0.21"/>
  <pageSetup paperSize="9" scale="98" fitToWidth="1" fitToHeight="1" orientation="landscape" usePrinterDefaults="1" r:id="rId1"/>
  <headerFooter alignWithMargins="0">
    <oddHeader>&amp;R&amp;A</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dimension ref="A1:T95"/>
  <sheetViews>
    <sheetView workbookViewId="0">
      <selection activeCell="R17" sqref="R17"/>
    </sheetView>
  </sheetViews>
  <sheetFormatPr defaultRowHeight="13.5"/>
  <sheetData>
    <row r="1" spans="1:9" ht="26.25" customHeight="1">
      <c r="A1" s="1109" t="s">
        <v>147</v>
      </c>
      <c r="B1" s="1"/>
      <c r="C1" s="1"/>
      <c r="D1" s="1"/>
      <c r="E1" s="1"/>
      <c r="F1" s="1"/>
      <c r="G1" s="1"/>
      <c r="H1" s="1"/>
      <c r="I1" s="1"/>
    </row>
    <row r="2" spans="1:9" ht="26.25" customHeight="1">
      <c r="A2" s="1129" t="s">
        <v>269</v>
      </c>
      <c r="B2" s="1137"/>
      <c r="C2" s="1137"/>
      <c r="D2" s="1137"/>
      <c r="E2" s="1142"/>
      <c r="F2" s="1142" t="s">
        <v>4</v>
      </c>
      <c r="G2" s="1145"/>
      <c r="H2" s="1145"/>
      <c r="I2" s="407"/>
    </row>
    <row r="3" spans="1:9" ht="26.25" customHeight="1">
      <c r="A3" s="1130" t="s">
        <v>454</v>
      </c>
      <c r="B3" s="1119"/>
      <c r="C3" s="1119"/>
      <c r="D3" s="1119"/>
      <c r="E3" s="1119"/>
      <c r="F3" s="1119" t="s">
        <v>131</v>
      </c>
      <c r="G3" s="1119"/>
      <c r="H3" s="1119"/>
      <c r="I3" s="1146"/>
    </row>
    <row r="4" spans="1:9" ht="26.25" customHeight="1">
      <c r="A4" s="1131" t="s">
        <v>500</v>
      </c>
      <c r="B4" s="366"/>
      <c r="C4" s="366"/>
      <c r="D4" s="366"/>
      <c r="E4" s="366"/>
      <c r="F4" s="366"/>
      <c r="G4" s="366"/>
      <c r="H4" s="366"/>
      <c r="I4" s="1147"/>
    </row>
    <row r="5" spans="1:9" ht="26.25" customHeight="1">
      <c r="A5" s="1131" t="s">
        <v>227</v>
      </c>
      <c r="B5" s="366"/>
      <c r="C5" s="366"/>
      <c r="D5" s="366"/>
      <c r="E5" s="366"/>
      <c r="F5" s="366"/>
      <c r="G5" s="366"/>
      <c r="H5" s="366"/>
      <c r="I5" s="1147"/>
    </row>
    <row r="6" spans="1:9" ht="26.25" customHeight="1">
      <c r="A6" s="1131" t="s">
        <v>498</v>
      </c>
      <c r="B6" s="366"/>
      <c r="C6" s="366"/>
      <c r="D6" s="366"/>
      <c r="E6" s="366"/>
      <c r="F6" s="366"/>
      <c r="G6" s="366"/>
      <c r="H6" s="366"/>
      <c r="I6" s="1147"/>
    </row>
    <row r="7" spans="1:9" ht="26.25" customHeight="1">
      <c r="A7" s="1131" t="s">
        <v>323</v>
      </c>
      <c r="B7" s="366"/>
      <c r="C7" s="366"/>
      <c r="D7" s="366"/>
      <c r="E7" s="366"/>
      <c r="F7" s="366"/>
      <c r="G7" s="366"/>
      <c r="H7" s="366"/>
      <c r="I7" s="1147"/>
    </row>
    <row r="8" spans="1:9" ht="26.25" customHeight="1">
      <c r="A8" s="1130" t="s">
        <v>501</v>
      </c>
      <c r="B8" s="1119"/>
      <c r="C8" s="1119"/>
      <c r="D8" s="1119"/>
      <c r="E8" s="1119"/>
      <c r="F8" s="1119"/>
      <c r="G8" s="1119"/>
      <c r="H8" s="1119"/>
      <c r="I8" s="1146"/>
    </row>
    <row r="9" spans="1:9" ht="26.25" customHeight="1">
      <c r="A9" s="1130" t="s">
        <v>501</v>
      </c>
      <c r="B9" s="1119"/>
      <c r="C9" s="1119"/>
      <c r="D9" s="1119"/>
      <c r="E9" s="1119"/>
      <c r="F9" s="1119"/>
      <c r="G9" s="1119"/>
      <c r="H9" s="1119"/>
      <c r="I9" s="1146"/>
    </row>
    <row r="10" spans="1:9" ht="26.25" customHeight="1">
      <c r="A10" s="1132" t="s">
        <v>502</v>
      </c>
      <c r="B10" s="1138"/>
      <c r="C10" s="1138"/>
      <c r="D10" s="1138"/>
      <c r="E10" s="1138"/>
      <c r="F10" s="1138"/>
      <c r="G10" s="1138"/>
      <c r="H10" s="1138"/>
      <c r="I10" s="1148"/>
    </row>
    <row r="11" spans="1:9" ht="7.5" customHeight="1">
      <c r="A11" s="1"/>
      <c r="B11" s="1"/>
      <c r="C11" s="1"/>
      <c r="D11" s="1"/>
      <c r="E11" s="1"/>
      <c r="F11" s="1"/>
      <c r="G11" s="1"/>
      <c r="H11" s="1"/>
      <c r="I11" s="1"/>
    </row>
    <row r="12" spans="1:9" ht="26.25" customHeight="1">
      <c r="A12" s="1133" t="s">
        <v>503</v>
      </c>
      <c r="B12" s="1139"/>
      <c r="C12" s="1139"/>
      <c r="D12" s="1139"/>
      <c r="E12" s="1139"/>
      <c r="F12" s="1142" t="s">
        <v>4</v>
      </c>
      <c r="G12" s="1145"/>
      <c r="H12" s="1145"/>
      <c r="I12" s="407"/>
    </row>
    <row r="13" spans="1:9" ht="26.25" customHeight="1">
      <c r="A13" s="1131" t="s">
        <v>129</v>
      </c>
      <c r="B13" s="366"/>
      <c r="C13" s="366"/>
      <c r="D13" s="366"/>
      <c r="E13" s="366"/>
      <c r="F13" s="1119" t="s">
        <v>131</v>
      </c>
      <c r="G13" s="1119"/>
      <c r="H13" s="1119"/>
      <c r="I13" s="1146"/>
    </row>
    <row r="14" spans="1:9" ht="26.25" customHeight="1">
      <c r="A14" s="1131" t="s">
        <v>500</v>
      </c>
      <c r="B14" s="366"/>
      <c r="C14" s="366"/>
      <c r="D14" s="366"/>
      <c r="E14" s="366"/>
      <c r="F14" s="1119" t="s">
        <v>38</v>
      </c>
      <c r="G14" s="1119"/>
      <c r="H14" s="1119"/>
      <c r="I14" s="1146"/>
    </row>
    <row r="15" spans="1:9" ht="26.25" customHeight="1">
      <c r="A15" s="1131" t="s">
        <v>26</v>
      </c>
      <c r="B15" s="366"/>
      <c r="C15" s="366"/>
      <c r="D15" s="366"/>
      <c r="E15" s="366"/>
      <c r="F15" s="366"/>
      <c r="G15" s="366"/>
      <c r="H15" s="366"/>
      <c r="I15" s="1147"/>
    </row>
    <row r="16" spans="1:9" ht="26.25" customHeight="1">
      <c r="A16" s="1131" t="s">
        <v>498</v>
      </c>
      <c r="B16" s="366"/>
      <c r="C16" s="366"/>
      <c r="D16" s="366"/>
      <c r="E16" s="366"/>
      <c r="F16" s="366"/>
      <c r="G16" s="366"/>
      <c r="H16" s="366"/>
      <c r="I16" s="1147"/>
    </row>
    <row r="17" spans="1:9" ht="26.25" customHeight="1">
      <c r="A17" s="1132" t="s">
        <v>420</v>
      </c>
      <c r="B17" s="1138"/>
      <c r="C17" s="1138"/>
      <c r="D17" s="1138"/>
      <c r="E17" s="1138"/>
      <c r="F17" s="1138"/>
      <c r="G17" s="1138"/>
      <c r="H17" s="1138"/>
      <c r="I17" s="1148"/>
    </row>
    <row r="18" spans="1:9" ht="7.5" customHeight="1">
      <c r="A18" s="1"/>
      <c r="B18" s="1"/>
      <c r="C18" s="1"/>
      <c r="D18" s="1"/>
      <c r="E18" s="1"/>
      <c r="F18" s="1"/>
      <c r="G18" s="1"/>
      <c r="H18" s="1"/>
      <c r="I18" s="1"/>
    </row>
    <row r="19" spans="1:9" ht="26.25" customHeight="1">
      <c r="A19" s="1133" t="s">
        <v>504</v>
      </c>
      <c r="B19" s="1139"/>
      <c r="C19" s="1139"/>
      <c r="D19" s="1139"/>
      <c r="E19" s="1139"/>
      <c r="F19" s="1143" t="s">
        <v>472</v>
      </c>
      <c r="G19" s="1143"/>
      <c r="H19" s="1143"/>
      <c r="I19" s="1149"/>
    </row>
    <row r="20" spans="1:9" ht="26.25" customHeight="1">
      <c r="A20" s="1131" t="s">
        <v>480</v>
      </c>
      <c r="B20" s="366"/>
      <c r="C20" s="366"/>
      <c r="D20" s="366"/>
      <c r="E20" s="366"/>
      <c r="F20" s="1119" t="s">
        <v>131</v>
      </c>
      <c r="G20" s="1119"/>
      <c r="H20" s="1119"/>
      <c r="I20" s="1146"/>
    </row>
    <row r="21" spans="1:9" ht="26.25" customHeight="1">
      <c r="A21" s="1131" t="s">
        <v>500</v>
      </c>
      <c r="B21" s="366"/>
      <c r="C21" s="366"/>
      <c r="D21" s="366"/>
      <c r="E21" s="366"/>
      <c r="F21" s="366"/>
      <c r="G21" s="366"/>
      <c r="H21" s="1"/>
      <c r="I21" s="401"/>
    </row>
    <row r="22" spans="1:9" ht="26.25" customHeight="1">
      <c r="A22" s="1131" t="s">
        <v>159</v>
      </c>
      <c r="B22" s="366"/>
      <c r="C22" s="366"/>
      <c r="D22" s="366"/>
      <c r="E22" s="366"/>
      <c r="F22" s="366"/>
      <c r="G22" s="366"/>
      <c r="H22" s="366"/>
      <c r="I22" s="1147"/>
    </row>
    <row r="23" spans="1:9" ht="26.25" customHeight="1">
      <c r="A23" s="1131" t="s">
        <v>350</v>
      </c>
      <c r="B23" s="366"/>
      <c r="C23" s="366"/>
      <c r="D23" s="366"/>
      <c r="E23" s="366"/>
      <c r="F23" s="366"/>
      <c r="G23" s="366"/>
      <c r="H23" s="366"/>
      <c r="I23" s="1147"/>
    </row>
    <row r="24" spans="1:9" ht="26.25" customHeight="1">
      <c r="A24" s="1131" t="s">
        <v>506</v>
      </c>
      <c r="B24" s="366"/>
      <c r="C24" s="366"/>
      <c r="D24" s="366"/>
      <c r="E24" s="366"/>
      <c r="F24" s="366"/>
      <c r="G24" s="366"/>
      <c r="H24" s="366"/>
      <c r="I24" s="1147"/>
    </row>
    <row r="25" spans="1:9" ht="26.25" customHeight="1">
      <c r="A25" s="1132" t="s">
        <v>326</v>
      </c>
      <c r="B25" s="1138"/>
      <c r="C25" s="1138"/>
      <c r="D25" s="1138"/>
      <c r="E25" s="1138"/>
      <c r="F25" s="1138"/>
      <c r="G25" s="1138"/>
      <c r="H25" s="1138"/>
      <c r="I25" s="1148"/>
    </row>
    <row r="26" spans="1:9" ht="6.75" customHeight="1">
      <c r="A26" s="366"/>
      <c r="B26" s="366"/>
      <c r="C26" s="366"/>
      <c r="D26" s="366"/>
      <c r="E26" s="366"/>
      <c r="F26" s="366"/>
      <c r="G26" s="366"/>
      <c r="H26" s="366"/>
      <c r="I26" s="366"/>
    </row>
    <row r="27" spans="1:9" ht="26.25" customHeight="1">
      <c r="A27" s="1133" t="s">
        <v>507</v>
      </c>
      <c r="B27" s="1139"/>
      <c r="C27" s="1139"/>
      <c r="D27" s="1139"/>
      <c r="E27" s="1139"/>
      <c r="F27" s="1143" t="s">
        <v>472</v>
      </c>
      <c r="G27" s="1143"/>
      <c r="H27" s="1143"/>
      <c r="I27" s="1149"/>
    </row>
    <row r="28" spans="1:9" ht="26.25" customHeight="1">
      <c r="A28" s="1131" t="s">
        <v>454</v>
      </c>
      <c r="B28" s="366"/>
      <c r="C28" s="366"/>
      <c r="D28" s="366"/>
      <c r="E28" s="366"/>
      <c r="F28" s="1119" t="s">
        <v>131</v>
      </c>
      <c r="G28" s="1119"/>
      <c r="H28" s="1119"/>
      <c r="I28" s="1146"/>
    </row>
    <row r="29" spans="1:9" ht="26.25" customHeight="1">
      <c r="A29" s="1131" t="s">
        <v>500</v>
      </c>
      <c r="B29" s="366"/>
      <c r="C29" s="366"/>
      <c r="D29" s="366"/>
      <c r="E29" s="366"/>
      <c r="F29" s="1144" t="s">
        <v>305</v>
      </c>
      <c r="G29" s="1144"/>
      <c r="H29" s="1144"/>
      <c r="I29" s="1150"/>
    </row>
    <row r="30" spans="1:9" ht="26.25" customHeight="1">
      <c r="A30" s="1130" t="s">
        <v>226</v>
      </c>
      <c r="B30" s="1119"/>
      <c r="C30" s="1119"/>
      <c r="D30" s="1119"/>
      <c r="E30" s="366" t="s">
        <v>508</v>
      </c>
      <c r="F30" s="366"/>
      <c r="G30" s="366"/>
      <c r="H30" s="366"/>
      <c r="I30" s="1147"/>
    </row>
    <row r="31" spans="1:9" ht="26.25" customHeight="1">
      <c r="A31" s="1132" t="s">
        <v>502</v>
      </c>
      <c r="B31" s="1138"/>
      <c r="C31" s="1138"/>
      <c r="D31" s="1138"/>
      <c r="E31" s="1138"/>
      <c r="F31" s="1138"/>
      <c r="G31" s="1138"/>
      <c r="H31" s="1138"/>
      <c r="I31" s="1148"/>
    </row>
    <row r="32" spans="1:9" ht="7.5" customHeight="1">
      <c r="A32" s="1134"/>
      <c r="B32" s="366"/>
      <c r="C32" s="366"/>
      <c r="D32" s="366"/>
      <c r="E32" s="366"/>
      <c r="F32" s="366"/>
      <c r="G32" s="366"/>
      <c r="H32" s="366"/>
      <c r="I32" s="1134"/>
    </row>
    <row r="33" spans="1:20" ht="26.25" customHeight="1">
      <c r="A33" s="1129" t="s">
        <v>509</v>
      </c>
      <c r="B33" s="1137"/>
      <c r="C33" s="1137"/>
      <c r="D33" s="1137"/>
      <c r="E33" s="1142"/>
      <c r="F33" s="1143" t="s">
        <v>472</v>
      </c>
      <c r="G33" s="1143"/>
      <c r="H33" s="1143"/>
      <c r="I33" s="1149"/>
    </row>
    <row r="34" spans="1:20" ht="26.25" customHeight="1">
      <c r="A34" s="1131" t="s">
        <v>451</v>
      </c>
      <c r="B34" s="366"/>
      <c r="C34" s="366"/>
      <c r="D34" s="366"/>
      <c r="E34" s="366"/>
      <c r="F34" s="366"/>
      <c r="G34" s="366"/>
      <c r="H34" s="366"/>
      <c r="I34" s="1147"/>
    </row>
    <row r="35" spans="1:20" ht="26.25" customHeight="1">
      <c r="A35" s="1131" t="s">
        <v>510</v>
      </c>
      <c r="B35" s="366"/>
      <c r="C35" s="366"/>
      <c r="D35" s="366"/>
      <c r="E35" s="366"/>
      <c r="F35" s="366"/>
      <c r="G35" s="366"/>
      <c r="H35" s="366"/>
      <c r="I35" s="1147"/>
    </row>
    <row r="36" spans="1:20" ht="26.25" customHeight="1">
      <c r="A36" s="1131" t="s">
        <v>511</v>
      </c>
      <c r="B36" s="366"/>
      <c r="C36" s="366"/>
      <c r="D36" s="366"/>
      <c r="E36" s="366"/>
      <c r="F36" s="366"/>
      <c r="G36" s="366"/>
      <c r="H36" s="366"/>
      <c r="I36" s="1147"/>
    </row>
    <row r="37" spans="1:20" ht="26.25" customHeight="1">
      <c r="A37" s="1130" t="s">
        <v>33</v>
      </c>
      <c r="B37" s="1119"/>
      <c r="C37" s="1119"/>
      <c r="D37" s="1119"/>
      <c r="E37" s="1119"/>
      <c r="F37" s="1119"/>
      <c r="G37" s="1119"/>
      <c r="H37" s="1119"/>
      <c r="I37" s="1146"/>
    </row>
    <row r="38" spans="1:20" ht="26.25" customHeight="1">
      <c r="A38" s="1135" t="s">
        <v>479</v>
      </c>
      <c r="B38" s="1140"/>
      <c r="C38" s="1140"/>
      <c r="D38" s="1140"/>
      <c r="E38" s="1140"/>
      <c r="F38" s="1140"/>
      <c r="G38" s="1140"/>
      <c r="H38" s="1140"/>
      <c r="I38" s="1151"/>
      <c r="L38" s="1127"/>
      <c r="M38" s="1127"/>
      <c r="N38" s="1127"/>
      <c r="O38" s="1127"/>
      <c r="P38" s="1127"/>
      <c r="Q38" s="1127"/>
      <c r="R38" s="1127"/>
      <c r="S38" s="1127"/>
      <c r="T38" s="1127"/>
    </row>
    <row r="39" spans="1:20" ht="7.5" customHeight="1">
      <c r="A39" s="1119"/>
      <c r="B39" s="1119"/>
      <c r="C39" s="1119"/>
      <c r="D39" s="1119"/>
      <c r="E39" s="1119"/>
      <c r="F39" s="1119"/>
      <c r="G39" s="1119"/>
      <c r="H39" s="1119"/>
      <c r="I39" s="1119"/>
      <c r="L39" s="1127"/>
      <c r="M39" s="1127"/>
      <c r="N39" s="1127"/>
      <c r="O39" s="1127"/>
      <c r="P39" s="1127"/>
      <c r="Q39" s="1127"/>
      <c r="R39" s="1127"/>
      <c r="S39" s="1127"/>
      <c r="T39" s="1127"/>
    </row>
    <row r="40" spans="1:20" ht="26.25" customHeight="1">
      <c r="A40" s="1129" t="s">
        <v>445</v>
      </c>
      <c r="B40" s="1137"/>
      <c r="C40" s="1137"/>
      <c r="D40" s="1137"/>
      <c r="E40" s="1142"/>
      <c r="F40" s="1142" t="s">
        <v>4</v>
      </c>
      <c r="G40" s="1145"/>
      <c r="H40" s="1145"/>
      <c r="I40" s="407"/>
      <c r="L40" s="1127"/>
      <c r="M40" s="1127"/>
      <c r="N40" s="1127"/>
      <c r="O40" s="1127"/>
      <c r="P40" s="1127"/>
      <c r="Q40" s="1127"/>
      <c r="R40" s="1127"/>
      <c r="S40" s="1127"/>
      <c r="T40" s="1127"/>
    </row>
    <row r="41" spans="1:20" ht="26.25" customHeight="1">
      <c r="A41" s="1131" t="s">
        <v>451</v>
      </c>
      <c r="B41" s="366"/>
      <c r="C41" s="366"/>
      <c r="D41" s="366"/>
      <c r="E41" s="366"/>
      <c r="F41" s="366"/>
      <c r="G41" s="366"/>
      <c r="H41" s="366"/>
      <c r="I41" s="1147"/>
      <c r="L41" s="1127"/>
      <c r="M41" s="1127"/>
      <c r="N41" s="1127"/>
      <c r="O41" s="1127"/>
      <c r="P41" s="1127"/>
      <c r="Q41" s="1127"/>
      <c r="R41" s="1127"/>
      <c r="S41" s="1127"/>
      <c r="T41" s="1127"/>
    </row>
    <row r="42" spans="1:20" ht="26.25" customHeight="1">
      <c r="A42" s="1131" t="s">
        <v>512</v>
      </c>
      <c r="B42" s="366"/>
      <c r="C42" s="366"/>
      <c r="D42" s="366"/>
      <c r="E42" s="366"/>
      <c r="F42" s="366"/>
      <c r="G42" s="366"/>
      <c r="H42" s="366"/>
      <c r="I42" s="1147"/>
      <c r="L42" s="1127"/>
      <c r="M42" s="1127"/>
      <c r="N42" s="1127"/>
      <c r="O42" s="1127"/>
      <c r="P42" s="1127"/>
      <c r="Q42" s="1127"/>
      <c r="R42" s="1127"/>
      <c r="S42" s="1127"/>
      <c r="T42" s="1127"/>
    </row>
    <row r="43" spans="1:20" ht="26.25" customHeight="1">
      <c r="A43" s="1131" t="s">
        <v>511</v>
      </c>
      <c r="B43" s="366"/>
      <c r="C43" s="366"/>
      <c r="D43" s="366"/>
      <c r="E43" s="366"/>
      <c r="F43" s="366"/>
      <c r="G43" s="366"/>
      <c r="H43" s="366"/>
      <c r="I43" s="1147"/>
    </row>
    <row r="44" spans="1:20" ht="26.25" customHeight="1">
      <c r="A44" s="1130" t="s">
        <v>33</v>
      </c>
      <c r="B44" s="1119"/>
      <c r="C44" s="1119"/>
      <c r="D44" s="1119"/>
      <c r="E44" s="1119"/>
      <c r="F44" s="1119"/>
      <c r="G44" s="1119"/>
      <c r="H44" s="1119"/>
      <c r="I44" s="1146"/>
    </row>
    <row r="45" spans="1:20" ht="26.25" customHeight="1">
      <c r="A45" s="1135" t="s">
        <v>479</v>
      </c>
      <c r="B45" s="1140"/>
      <c r="C45" s="1140"/>
      <c r="D45" s="1140"/>
      <c r="E45" s="1140"/>
      <c r="F45" s="1140"/>
      <c r="G45" s="1140"/>
      <c r="H45" s="1140"/>
      <c r="I45" s="1151"/>
    </row>
    <row r="46" spans="1:20" ht="7.5" customHeight="1">
      <c r="A46" s="1119"/>
      <c r="B46" s="1119"/>
      <c r="C46" s="1119"/>
      <c r="D46" s="1119"/>
      <c r="E46" s="1119"/>
      <c r="F46" s="1119"/>
      <c r="G46" s="1119"/>
      <c r="H46" s="1119"/>
      <c r="I46" s="1119"/>
    </row>
    <row r="47" spans="1:20" ht="26.25" customHeight="1">
      <c r="A47" s="1129" t="s">
        <v>185</v>
      </c>
      <c r="B47" s="1137"/>
      <c r="C47" s="1137"/>
      <c r="D47" s="1137"/>
      <c r="E47" s="1142"/>
      <c r="F47" s="1143" t="s">
        <v>472</v>
      </c>
      <c r="G47" s="1143"/>
      <c r="H47" s="1143"/>
      <c r="I47" s="1149"/>
    </row>
    <row r="48" spans="1:20" ht="26.25" customHeight="1">
      <c r="A48" s="1131" t="s">
        <v>451</v>
      </c>
      <c r="B48" s="366"/>
      <c r="C48" s="366"/>
      <c r="D48" s="366"/>
      <c r="E48" s="366"/>
      <c r="F48" s="366"/>
      <c r="G48" s="366"/>
      <c r="H48" s="366"/>
      <c r="I48" s="1147"/>
    </row>
    <row r="49" spans="1:9" ht="26.25" customHeight="1">
      <c r="A49" s="1131" t="s">
        <v>513</v>
      </c>
      <c r="B49" s="366"/>
      <c r="C49" s="366"/>
      <c r="D49" s="366"/>
      <c r="E49" s="366"/>
      <c r="F49" s="366"/>
      <c r="G49" s="366"/>
      <c r="H49" s="366"/>
      <c r="I49" s="1147"/>
    </row>
    <row r="50" spans="1:9" ht="26.25" customHeight="1">
      <c r="A50" s="1131" t="s">
        <v>514</v>
      </c>
      <c r="B50" s="366"/>
      <c r="C50" s="366"/>
      <c r="D50" s="366"/>
      <c r="E50" s="366"/>
      <c r="F50" s="366"/>
      <c r="G50" s="366"/>
      <c r="H50" s="366"/>
      <c r="I50" s="1147"/>
    </row>
    <row r="51" spans="1:9" ht="26.25" customHeight="1">
      <c r="A51" s="1132" t="s">
        <v>515</v>
      </c>
      <c r="B51" s="1138"/>
      <c r="C51" s="1138"/>
      <c r="D51" s="1138"/>
      <c r="E51" s="1138"/>
      <c r="F51" s="1138"/>
      <c r="G51" s="1138"/>
      <c r="H51" s="1138"/>
      <c r="I51" s="1148"/>
    </row>
    <row r="52" spans="1:9" ht="7.5" customHeight="1">
      <c r="A52" s="366"/>
      <c r="B52" s="366"/>
      <c r="C52" s="366"/>
      <c r="D52" s="366"/>
      <c r="E52" s="366"/>
      <c r="F52" s="366"/>
      <c r="G52" s="366"/>
      <c r="H52" s="366"/>
      <c r="I52" s="366"/>
    </row>
    <row r="53" spans="1:9" ht="26.25" customHeight="1">
      <c r="A53" s="1133" t="s">
        <v>426</v>
      </c>
      <c r="B53" s="1139"/>
      <c r="C53" s="1139"/>
      <c r="D53" s="1139"/>
      <c r="E53" s="1139"/>
      <c r="F53" s="1143" t="s">
        <v>472</v>
      </c>
      <c r="G53" s="1143"/>
      <c r="H53" s="1143"/>
      <c r="I53" s="1149"/>
    </row>
    <row r="54" spans="1:9" ht="26.25" customHeight="1">
      <c r="A54" s="1131" t="s">
        <v>451</v>
      </c>
      <c r="B54" s="366"/>
      <c r="C54" s="366"/>
      <c r="D54" s="366"/>
      <c r="E54" s="366"/>
      <c r="F54" s="1119" t="s">
        <v>38</v>
      </c>
      <c r="G54" s="1119"/>
      <c r="H54" s="1119"/>
      <c r="I54" s="1146"/>
    </row>
    <row r="55" spans="1:9" ht="26.25" customHeight="1">
      <c r="A55" s="1131" t="s">
        <v>516</v>
      </c>
      <c r="B55" s="366"/>
      <c r="C55" s="366"/>
      <c r="D55" s="366"/>
      <c r="E55" s="366"/>
      <c r="F55" s="366"/>
      <c r="G55" s="366"/>
      <c r="H55" s="366"/>
      <c r="I55" s="1147"/>
    </row>
    <row r="56" spans="1:9" ht="26.25" customHeight="1">
      <c r="A56" s="1131" t="s">
        <v>505</v>
      </c>
      <c r="B56" s="366"/>
      <c r="C56" s="366"/>
      <c r="D56" s="366"/>
      <c r="E56" s="366"/>
      <c r="F56" s="366"/>
      <c r="G56" s="366"/>
      <c r="H56" s="366"/>
      <c r="I56" s="1147"/>
    </row>
    <row r="57" spans="1:9" ht="26.25" customHeight="1">
      <c r="A57" s="1132" t="s">
        <v>515</v>
      </c>
      <c r="B57" s="1138"/>
      <c r="C57" s="1138"/>
      <c r="D57" s="1138"/>
      <c r="E57" s="1138"/>
      <c r="F57" s="1138"/>
      <c r="G57" s="1138"/>
      <c r="H57" s="1138"/>
      <c r="I57" s="1148"/>
    </row>
    <row r="58" spans="1:9" ht="7.5" customHeight="1">
      <c r="A58" s="366"/>
      <c r="B58" s="366"/>
      <c r="C58" s="366"/>
      <c r="D58" s="366"/>
      <c r="E58" s="366"/>
      <c r="F58" s="366"/>
      <c r="G58" s="366"/>
      <c r="H58" s="366"/>
      <c r="I58" s="366"/>
    </row>
    <row r="59" spans="1:9" ht="26.25" customHeight="1">
      <c r="A59" s="1133" t="s">
        <v>517</v>
      </c>
      <c r="B59" s="1139"/>
      <c r="C59" s="1139"/>
      <c r="D59" s="1139"/>
      <c r="E59" s="1139"/>
      <c r="F59" s="1143" t="s">
        <v>57</v>
      </c>
      <c r="G59" s="1143"/>
      <c r="H59" s="1143"/>
      <c r="I59" s="1149"/>
    </row>
    <row r="60" spans="1:9" ht="26.25" customHeight="1">
      <c r="A60" s="1131" t="s">
        <v>518</v>
      </c>
      <c r="B60" s="366"/>
      <c r="C60" s="366"/>
      <c r="D60" s="366"/>
      <c r="E60" s="366"/>
      <c r="F60" s="1119" t="s">
        <v>519</v>
      </c>
      <c r="G60" s="1119"/>
      <c r="H60" s="1119"/>
      <c r="I60" s="1146"/>
    </row>
    <row r="61" spans="1:9" ht="26.25" customHeight="1">
      <c r="A61" s="1131" t="s">
        <v>520</v>
      </c>
      <c r="B61" s="366"/>
      <c r="C61" s="366"/>
      <c r="D61" s="366"/>
      <c r="E61" s="366"/>
      <c r="F61" s="1119" t="s">
        <v>38</v>
      </c>
      <c r="G61" s="1119"/>
      <c r="H61" s="1119"/>
      <c r="I61" s="1146"/>
    </row>
    <row r="62" spans="1:9" ht="26.25" customHeight="1">
      <c r="A62" s="1131" t="s">
        <v>521</v>
      </c>
      <c r="B62" s="366"/>
      <c r="C62" s="366"/>
      <c r="D62" s="366"/>
      <c r="E62" s="366"/>
      <c r="F62" s="366"/>
      <c r="G62" s="366"/>
      <c r="H62" s="1"/>
      <c r="I62" s="401"/>
    </row>
    <row r="63" spans="1:9" ht="26.25" customHeight="1">
      <c r="A63" s="1132" t="s">
        <v>372</v>
      </c>
      <c r="B63" s="1138"/>
      <c r="C63" s="1138"/>
      <c r="D63" s="1138"/>
      <c r="E63" s="1138"/>
      <c r="F63" s="1138"/>
      <c r="G63" s="1138"/>
      <c r="H63" s="1138"/>
      <c r="I63" s="1148"/>
    </row>
    <row r="64" spans="1:9" ht="7.5" customHeight="1">
      <c r="A64" s="1"/>
      <c r="B64" s="1"/>
      <c r="C64" s="1"/>
      <c r="D64" s="1"/>
      <c r="E64" s="1"/>
      <c r="F64" s="1"/>
      <c r="G64" s="1"/>
      <c r="H64" s="1"/>
      <c r="I64" s="1"/>
    </row>
    <row r="65" spans="1:9" ht="31.5" customHeight="1">
      <c r="A65" s="1"/>
      <c r="B65" s="1"/>
      <c r="C65" s="1"/>
      <c r="D65" s="1"/>
      <c r="E65" s="1"/>
      <c r="F65" s="1"/>
      <c r="G65" s="1"/>
      <c r="H65" s="1"/>
      <c r="I65" s="1"/>
    </row>
    <row r="66" spans="1:9" ht="26.25" customHeight="1">
      <c r="A66" s="1133" t="s">
        <v>351</v>
      </c>
      <c r="B66" s="1139"/>
      <c r="C66" s="1139"/>
      <c r="D66" s="1139"/>
      <c r="E66" s="1139"/>
      <c r="F66" s="1143" t="s">
        <v>57</v>
      </c>
      <c r="G66" s="1143"/>
      <c r="H66" s="1143"/>
      <c r="I66" s="1149"/>
    </row>
    <row r="67" spans="1:9" ht="26.25" customHeight="1">
      <c r="A67" s="1131" t="s">
        <v>518</v>
      </c>
      <c r="B67" s="366"/>
      <c r="C67" s="366"/>
      <c r="D67" s="366"/>
      <c r="E67" s="366"/>
      <c r="F67" s="1119" t="s">
        <v>38</v>
      </c>
      <c r="G67" s="1119"/>
      <c r="H67" s="1119"/>
      <c r="I67" s="1146"/>
    </row>
    <row r="68" spans="1:9" ht="26.25" customHeight="1">
      <c r="A68" s="1131" t="s">
        <v>522</v>
      </c>
      <c r="B68" s="366"/>
      <c r="C68" s="366"/>
      <c r="D68" s="366"/>
      <c r="E68" s="366"/>
      <c r="F68" s="366"/>
      <c r="G68" s="366"/>
      <c r="H68" s="1"/>
      <c r="I68" s="401"/>
    </row>
    <row r="69" spans="1:9" ht="26.25" customHeight="1">
      <c r="A69" s="1131" t="s">
        <v>367</v>
      </c>
      <c r="B69" s="366"/>
      <c r="C69" s="366"/>
      <c r="D69" s="366"/>
      <c r="E69" s="366"/>
      <c r="F69" s="366"/>
      <c r="G69" s="366"/>
      <c r="H69" s="366"/>
      <c r="I69" s="1147"/>
    </row>
    <row r="70" spans="1:9" ht="26.25" customHeight="1">
      <c r="A70" s="1131" t="s">
        <v>523</v>
      </c>
      <c r="B70" s="366"/>
      <c r="C70" s="366"/>
      <c r="D70" s="366"/>
      <c r="E70" s="366"/>
      <c r="F70" s="366"/>
      <c r="G70" s="366"/>
      <c r="H70" s="366"/>
      <c r="I70" s="1147"/>
    </row>
    <row r="71" spans="1:9" ht="26.25" customHeight="1">
      <c r="A71" s="1132" t="s">
        <v>372</v>
      </c>
      <c r="B71" s="1138"/>
      <c r="C71" s="1138"/>
      <c r="D71" s="1138"/>
      <c r="E71" s="1138"/>
      <c r="F71" s="1138"/>
      <c r="G71" s="1138"/>
      <c r="H71" s="1138"/>
      <c r="I71" s="1148"/>
    </row>
    <row r="72" spans="1:9" ht="7.5" customHeight="1">
      <c r="A72" s="1"/>
      <c r="B72" s="1"/>
      <c r="C72" s="1"/>
      <c r="D72" s="1"/>
      <c r="E72" s="1"/>
      <c r="F72" s="1"/>
      <c r="G72" s="1"/>
      <c r="H72" s="1"/>
      <c r="I72" s="1"/>
    </row>
    <row r="73" spans="1:9" ht="26.25" customHeight="1">
      <c r="A73" s="1133" t="s">
        <v>524</v>
      </c>
      <c r="B73" s="1139"/>
      <c r="C73" s="1139"/>
      <c r="D73" s="1139"/>
      <c r="E73" s="1139"/>
      <c r="F73" s="1143" t="s">
        <v>57</v>
      </c>
      <c r="G73" s="1143"/>
      <c r="H73" s="1143"/>
      <c r="I73" s="1149"/>
    </row>
    <row r="74" spans="1:9" ht="26.25" customHeight="1">
      <c r="A74" s="1131" t="s">
        <v>518</v>
      </c>
      <c r="B74" s="366"/>
      <c r="C74" s="366"/>
      <c r="D74" s="366"/>
      <c r="E74" s="366"/>
      <c r="F74" s="1119" t="s">
        <v>38</v>
      </c>
      <c r="G74" s="1119"/>
      <c r="H74" s="1119"/>
      <c r="I74" s="1146"/>
    </row>
    <row r="75" spans="1:9" ht="26.25" customHeight="1">
      <c r="A75" s="1131" t="s">
        <v>525</v>
      </c>
      <c r="B75" s="366"/>
      <c r="C75" s="366"/>
      <c r="D75" s="366"/>
      <c r="E75" s="366"/>
      <c r="F75" s="366"/>
      <c r="G75" s="366"/>
      <c r="H75" s="1"/>
      <c r="I75" s="401"/>
    </row>
    <row r="76" spans="1:9" ht="26.25" customHeight="1">
      <c r="A76" s="1131" t="s">
        <v>526</v>
      </c>
      <c r="B76" s="366"/>
      <c r="C76" s="366"/>
      <c r="D76" s="366"/>
      <c r="E76" s="366"/>
      <c r="F76" s="366"/>
      <c r="G76" s="366"/>
      <c r="H76" s="366"/>
      <c r="I76" s="1147"/>
    </row>
    <row r="77" spans="1:9" ht="26.25" customHeight="1">
      <c r="A77" s="1131" t="s">
        <v>523</v>
      </c>
      <c r="B77" s="366"/>
      <c r="C77" s="366"/>
      <c r="D77" s="366"/>
      <c r="E77" s="366"/>
      <c r="F77" s="366"/>
      <c r="G77" s="366"/>
      <c r="H77" s="366"/>
      <c r="I77" s="1147"/>
    </row>
    <row r="78" spans="1:9" ht="26.25" customHeight="1">
      <c r="A78" s="1132" t="s">
        <v>372</v>
      </c>
      <c r="B78" s="1138"/>
      <c r="C78" s="1138"/>
      <c r="D78" s="1138"/>
      <c r="E78" s="1138"/>
      <c r="F78" s="1138"/>
      <c r="G78" s="1138"/>
      <c r="H78" s="1138"/>
      <c r="I78" s="1148"/>
    </row>
    <row r="79" spans="1:9" ht="7.5" customHeight="1">
      <c r="A79" s="1"/>
      <c r="B79" s="1"/>
      <c r="C79" s="1"/>
      <c r="D79" s="1"/>
      <c r="E79" s="1"/>
      <c r="F79" s="1"/>
      <c r="G79" s="1"/>
      <c r="H79" s="1"/>
      <c r="I79" s="1"/>
    </row>
    <row r="80" spans="1:9" ht="26.25" customHeight="1">
      <c r="A80" s="1133" t="s">
        <v>527</v>
      </c>
      <c r="B80" s="1139"/>
      <c r="C80" s="1139"/>
      <c r="D80" s="1139"/>
      <c r="E80" s="1139"/>
      <c r="F80" s="1143" t="s">
        <v>57</v>
      </c>
      <c r="G80" s="1143"/>
      <c r="H80" s="1143"/>
      <c r="I80" s="1149"/>
    </row>
    <row r="81" spans="1:9" ht="26.25" customHeight="1">
      <c r="A81" s="1131" t="s">
        <v>394</v>
      </c>
      <c r="B81" s="366"/>
      <c r="C81" s="366"/>
      <c r="D81" s="366"/>
      <c r="E81" s="366"/>
      <c r="F81" s="366"/>
      <c r="G81" s="366"/>
      <c r="H81" s="1"/>
      <c r="I81" s="401"/>
    </row>
    <row r="82" spans="1:9" ht="26.25" customHeight="1">
      <c r="A82" s="1131" t="s">
        <v>500</v>
      </c>
      <c r="B82" s="366"/>
      <c r="C82" s="366"/>
      <c r="D82" s="366"/>
      <c r="E82" s="366"/>
      <c r="F82" s="366"/>
      <c r="G82" s="366"/>
      <c r="H82" s="1"/>
      <c r="I82" s="401"/>
    </row>
    <row r="83" spans="1:9" ht="26.25" customHeight="1">
      <c r="A83" s="1131" t="s">
        <v>319</v>
      </c>
      <c r="B83" s="366"/>
      <c r="C83" s="366"/>
      <c r="D83" s="366"/>
      <c r="E83" s="366"/>
      <c r="F83" s="366"/>
      <c r="G83" s="366"/>
      <c r="H83" s="366"/>
      <c r="I83" s="1147"/>
    </row>
    <row r="84" spans="1:9" ht="26.25" customHeight="1">
      <c r="A84" s="1130" t="s">
        <v>176</v>
      </c>
      <c r="B84" s="1119"/>
      <c r="C84" s="1119"/>
      <c r="D84" s="1119"/>
      <c r="E84" s="1119"/>
      <c r="F84" s="1119"/>
      <c r="G84" s="1119"/>
      <c r="H84" s="1119"/>
      <c r="I84" s="1146"/>
    </row>
    <row r="85" spans="1:9" ht="26.25" customHeight="1">
      <c r="A85" s="1131" t="s">
        <v>405</v>
      </c>
      <c r="B85" s="366"/>
      <c r="C85" s="366"/>
      <c r="D85" s="366"/>
      <c r="E85" s="366"/>
      <c r="F85" s="366"/>
      <c r="G85" s="366"/>
      <c r="H85" s="366"/>
      <c r="I85" s="1147"/>
    </row>
    <row r="86" spans="1:9" ht="26.25" customHeight="1">
      <c r="A86" s="1130" t="s">
        <v>158</v>
      </c>
      <c r="B86" s="1119"/>
      <c r="C86" s="1119"/>
      <c r="D86" s="1119"/>
      <c r="E86" s="1119"/>
      <c r="F86" s="1119"/>
      <c r="G86" s="1119"/>
      <c r="H86" s="1119"/>
      <c r="I86" s="1146"/>
    </row>
    <row r="87" spans="1:9" ht="26.25" customHeight="1">
      <c r="A87" s="1132" t="s">
        <v>502</v>
      </c>
      <c r="B87" s="1138"/>
      <c r="C87" s="1138"/>
      <c r="D87" s="1138"/>
      <c r="E87" s="1138"/>
      <c r="F87" s="1138"/>
      <c r="G87" s="1138"/>
      <c r="H87" s="1138"/>
      <c r="I87" s="1148"/>
    </row>
    <row r="88" spans="1:9" ht="7.5" customHeight="1">
      <c r="A88" s="1"/>
      <c r="B88" s="1"/>
      <c r="C88" s="1"/>
      <c r="D88" s="1"/>
      <c r="E88" s="1"/>
      <c r="F88" s="1"/>
      <c r="G88" s="1"/>
      <c r="H88" s="1"/>
      <c r="I88" s="1"/>
    </row>
    <row r="89" spans="1:9" ht="26.25" customHeight="1">
      <c r="A89" s="1133" t="s">
        <v>528</v>
      </c>
      <c r="B89" s="1139"/>
      <c r="C89" s="1139"/>
      <c r="D89" s="1139"/>
      <c r="E89" s="1139"/>
      <c r="F89" s="1143" t="s">
        <v>57</v>
      </c>
      <c r="G89" s="1143"/>
      <c r="H89" s="1143"/>
      <c r="I89" s="1149"/>
    </row>
    <row r="90" spans="1:9" ht="26.25" customHeight="1">
      <c r="A90" s="1131" t="s">
        <v>451</v>
      </c>
      <c r="B90" s="366"/>
      <c r="C90" s="366"/>
      <c r="D90" s="366"/>
      <c r="E90" s="366"/>
      <c r="F90" s="366"/>
      <c r="G90" s="366"/>
      <c r="H90" s="366"/>
      <c r="I90" s="1147"/>
    </row>
    <row r="91" spans="1:9" ht="26.25" customHeight="1">
      <c r="A91" s="1131" t="s">
        <v>529</v>
      </c>
      <c r="B91" s="366"/>
      <c r="C91" s="366"/>
      <c r="D91" s="366"/>
      <c r="E91" s="366"/>
      <c r="F91" s="366"/>
      <c r="G91" s="366"/>
      <c r="H91" s="366"/>
      <c r="I91" s="1147"/>
    </row>
    <row r="92" spans="1:9" ht="26.25" customHeight="1">
      <c r="A92" s="1131" t="s">
        <v>511</v>
      </c>
      <c r="B92" s="366"/>
      <c r="C92" s="366"/>
      <c r="D92" s="366"/>
      <c r="E92" s="366"/>
      <c r="F92" s="366"/>
      <c r="G92" s="366"/>
      <c r="H92" s="366"/>
      <c r="I92" s="1147"/>
    </row>
    <row r="93" spans="1:9" ht="26.25" customHeight="1">
      <c r="A93" s="1130" t="s">
        <v>33</v>
      </c>
      <c r="B93" s="1119"/>
      <c r="C93" s="1119"/>
      <c r="D93" s="1119"/>
      <c r="E93" s="1119"/>
      <c r="F93" s="1119"/>
      <c r="G93" s="1119"/>
      <c r="H93" s="1119"/>
      <c r="I93" s="1146"/>
    </row>
    <row r="94" spans="1:9" ht="26.25" customHeight="1">
      <c r="A94" s="1130" t="s">
        <v>479</v>
      </c>
      <c r="B94" s="1119"/>
      <c r="C94" s="1119"/>
      <c r="D94" s="1119"/>
      <c r="E94" s="1119"/>
      <c r="F94" s="1119"/>
      <c r="G94" s="1119"/>
      <c r="H94" s="1119"/>
      <c r="I94" s="1146"/>
    </row>
    <row r="95" spans="1:9" ht="26.25" customHeight="1">
      <c r="A95" s="1136" t="s">
        <v>530</v>
      </c>
      <c r="B95" s="1141"/>
      <c r="C95" s="1141"/>
      <c r="D95" s="1141"/>
      <c r="E95" s="1141"/>
      <c r="F95" s="1141"/>
      <c r="G95" s="1141"/>
      <c r="H95" s="1141"/>
      <c r="I95" s="1152"/>
    </row>
    <row r="96" spans="1:9" ht="28.5" customHeight="1"/>
    <row r="97" ht="28.5" customHeight="1"/>
    <row r="98" ht="28.5" customHeight="1"/>
    <row r="99" ht="28.5" customHeight="1"/>
    <row r="100" ht="28.5" customHeight="1"/>
    <row r="101" ht="28.5" customHeight="1"/>
    <row r="102" ht="28.5" customHeight="1"/>
    <row r="103" ht="28.5" customHeight="1"/>
    <row r="104" ht="28.5" customHeight="1"/>
  </sheetData>
  <mergeCells count="43">
    <mergeCell ref="A3:E3"/>
    <mergeCell ref="F3:I3"/>
    <mergeCell ref="A8:I8"/>
    <mergeCell ref="A9:I9"/>
    <mergeCell ref="A12:E12"/>
    <mergeCell ref="F13:I13"/>
    <mergeCell ref="F14:I14"/>
    <mergeCell ref="A19:E19"/>
    <mergeCell ref="F19:I19"/>
    <mergeCell ref="F20:I20"/>
    <mergeCell ref="A27:E27"/>
    <mergeCell ref="F27:I27"/>
    <mergeCell ref="F28:I28"/>
    <mergeCell ref="F29:I29"/>
    <mergeCell ref="A30:D30"/>
    <mergeCell ref="F33:I33"/>
    <mergeCell ref="A37:I37"/>
    <mergeCell ref="A38:I38"/>
    <mergeCell ref="A44:I44"/>
    <mergeCell ref="A45:I45"/>
    <mergeCell ref="F47:I47"/>
    <mergeCell ref="A53:E53"/>
    <mergeCell ref="F53:I53"/>
    <mergeCell ref="F54:I54"/>
    <mergeCell ref="A59:E59"/>
    <mergeCell ref="F59:I59"/>
    <mergeCell ref="F60:I60"/>
    <mergeCell ref="F61:I61"/>
    <mergeCell ref="A66:E66"/>
    <mergeCell ref="F66:I66"/>
    <mergeCell ref="F67:I67"/>
    <mergeCell ref="A73:E73"/>
    <mergeCell ref="F73:I73"/>
    <mergeCell ref="F74:I74"/>
    <mergeCell ref="A80:E80"/>
    <mergeCell ref="F80:I80"/>
    <mergeCell ref="A84:I84"/>
    <mergeCell ref="A86:I86"/>
    <mergeCell ref="A89:E89"/>
    <mergeCell ref="F89:I89"/>
    <mergeCell ref="A93:I93"/>
    <mergeCell ref="A94:I94"/>
    <mergeCell ref="A95:I95"/>
  </mergeCells>
  <phoneticPr fontId="3"/>
  <pageMargins left="0.75" right="0.75" top="1" bottom="1" header="0.51200000000000001" footer="0.51200000000000001"/>
  <pageSetup paperSize="9" fitToWidth="1" fitToHeight="1" orientation="portrait" usePrinterDefaults="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dimension ref="A1"/>
  <sheetViews>
    <sheetView topLeftCell="C1" workbookViewId="0">
      <selection activeCell="C1" sqref="C1"/>
    </sheetView>
  </sheetViews>
  <sheetFormatPr defaultRowHeight="13.5"/>
  <sheetData/>
  <phoneticPr fontId="3"/>
  <pageMargins left="0.75" right="0.75" top="1" bottom="1" header="0.51200000000000001" footer="0.51200000000000001"/>
  <pageSetup paperSize="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K11:CC46"/>
  <sheetViews>
    <sheetView view="pageBreakPreview" topLeftCell="I9" zoomScaleSheetLayoutView="100" workbookViewId="0">
      <pane xSplit="3" ySplit="3" topLeftCell="L25" activePane="bottomRight" state="frozen"/>
      <selection pane="topRight"/>
      <selection pane="bottomLeft"/>
      <selection pane="bottomRight" activeCell="L32" sqref="L32:W32"/>
    </sheetView>
  </sheetViews>
  <sheetFormatPr defaultColWidth="2.25" defaultRowHeight="13.5"/>
  <cols>
    <col min="1" max="1" width="2.25" style="8" bestFit="1" customWidth="0"/>
    <col min="2" max="16384" width="2.25" style="8"/>
  </cols>
  <sheetData>
    <row r="11" spans="12:47" ht="13.5" customHeight="1">
      <c r="X11" s="31" t="s">
        <v>154</v>
      </c>
      <c r="Y11" s="31"/>
      <c r="Z11" s="31"/>
      <c r="AA11" s="31"/>
      <c r="AB11" s="31"/>
      <c r="AC11" s="31"/>
      <c r="AD11" s="31"/>
      <c r="AE11" s="31"/>
      <c r="AF11" s="31"/>
      <c r="AG11" s="31"/>
      <c r="AH11" s="31"/>
      <c r="AI11" s="31"/>
    </row>
    <row r="13" spans="12:47">
      <c r="AK13" s="132"/>
      <c r="AL13" s="164">
        <f>共通データ!O20</f>
        <v>0</v>
      </c>
      <c r="AM13" s="164"/>
      <c r="AN13" s="164"/>
      <c r="AO13" s="164"/>
      <c r="AP13" s="164"/>
      <c r="AQ13" s="164"/>
      <c r="AR13" s="164"/>
      <c r="AS13" s="164"/>
      <c r="AT13" s="164"/>
      <c r="AU13" s="164"/>
    </row>
    <row r="14" spans="12:47" ht="3" customHeight="1"/>
    <row r="15" spans="12:47">
      <c r="L15" s="8" t="s">
        <v>155</v>
      </c>
    </row>
    <row r="16" spans="12:47">
      <c r="O16" s="8" t="s">
        <v>9</v>
      </c>
      <c r="T16" s="132" t="s">
        <v>63</v>
      </c>
      <c r="U16" s="132"/>
    </row>
    <row r="17" spans="11:81">
      <c r="Y17" s="31" t="s">
        <v>18</v>
      </c>
      <c r="Z17" s="31"/>
      <c r="AA17" s="31"/>
      <c r="AB17" s="31"/>
      <c r="AC17" s="31"/>
      <c r="AD17" s="31"/>
      <c r="AF17" s="8">
        <f>共通データ!O3</f>
        <v>0</v>
      </c>
      <c r="AG17" s="8"/>
      <c r="AH17" s="8"/>
      <c r="AI17" s="8"/>
      <c r="AJ17" s="8"/>
      <c r="AK17" s="8"/>
      <c r="AL17" s="8"/>
      <c r="AM17" s="8"/>
      <c r="AN17" s="8"/>
      <c r="AO17" s="8"/>
      <c r="AP17" s="8"/>
      <c r="AQ17" s="8"/>
      <c r="AR17" s="8"/>
      <c r="AS17" s="8"/>
      <c r="AT17" s="8"/>
      <c r="AU17" s="8"/>
    </row>
    <row r="18" spans="11:81">
      <c r="AI18" s="8">
        <f>共通データ!R4</f>
        <v>0</v>
      </c>
      <c r="AJ18" s="8"/>
      <c r="AK18" s="8"/>
      <c r="AL18" s="8"/>
      <c r="AM18" s="8"/>
      <c r="AN18" s="8"/>
      <c r="AO18" s="8"/>
      <c r="AP18" s="8"/>
      <c r="AQ18" s="8"/>
      <c r="AR18" s="8"/>
      <c r="AS18" s="8"/>
      <c r="AT18" s="8"/>
      <c r="AU18" s="8"/>
    </row>
    <row r="19" spans="11:81" ht="13.5" customHeight="1">
      <c r="U19" s="31" t="s">
        <v>156</v>
      </c>
      <c r="V19" s="31"/>
      <c r="W19" s="31"/>
      <c r="Y19" s="31" t="s">
        <v>40</v>
      </c>
      <c r="Z19" s="31"/>
      <c r="AA19" s="31"/>
      <c r="AB19" s="31"/>
      <c r="AC19" s="31"/>
      <c r="AD19" s="31"/>
      <c r="AF19" s="155">
        <f>共通データ!O1</f>
        <v>0</v>
      </c>
      <c r="AG19" s="155"/>
      <c r="AH19" s="155"/>
      <c r="AI19" s="155"/>
      <c r="AJ19" s="155"/>
      <c r="AK19" s="155"/>
      <c r="AL19" s="155"/>
      <c r="AM19" s="155"/>
      <c r="AN19" s="155"/>
      <c r="AO19" s="155"/>
      <c r="AP19" s="155"/>
      <c r="AQ19" s="155"/>
      <c r="AR19" s="155"/>
      <c r="AS19" s="155"/>
      <c r="AT19" s="155"/>
      <c r="AU19" s="155"/>
    </row>
    <row r="20" spans="11:81">
      <c r="AF20" s="155"/>
      <c r="AG20" s="155"/>
      <c r="AH20" s="155"/>
      <c r="AI20" s="155"/>
      <c r="AJ20" s="155"/>
      <c r="AK20" s="155"/>
      <c r="AL20" s="155"/>
      <c r="AM20" s="155"/>
      <c r="AN20" s="155"/>
      <c r="AO20" s="155"/>
      <c r="AP20" s="155"/>
      <c r="AQ20" s="155"/>
      <c r="AR20" s="155"/>
      <c r="AS20" s="155"/>
      <c r="AT20" s="155"/>
      <c r="AU20" s="155"/>
    </row>
    <row r="21" spans="11:81">
      <c r="Y21" s="31" t="s">
        <v>139</v>
      </c>
      <c r="Z21" s="31"/>
      <c r="AA21" s="31"/>
      <c r="AB21" s="31"/>
      <c r="AC21" s="31"/>
      <c r="AD21" s="31"/>
      <c r="AF21" s="156">
        <f>共通データ!O6</f>
        <v>0</v>
      </c>
      <c r="AG21" s="156"/>
      <c r="AH21" s="156"/>
      <c r="AI21" s="156"/>
      <c r="AK21" s="8">
        <f>共通データ!O7</f>
        <v>0</v>
      </c>
      <c r="AL21" s="8"/>
      <c r="AM21" s="8"/>
      <c r="AN21" s="8"/>
      <c r="AO21" s="8"/>
      <c r="AP21" s="8"/>
      <c r="AQ21" s="8"/>
      <c r="AR21" s="8"/>
      <c r="AS21" s="185"/>
    </row>
    <row r="24" spans="11:81" ht="15" customHeight="1">
      <c r="K24" s="8" t="s">
        <v>157</v>
      </c>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row>
    <row r="25" spans="11:81" ht="14.25"/>
    <row r="26" spans="11:81" ht="33.75" customHeight="1">
      <c r="K26" s="9"/>
      <c r="L26" s="16" t="s">
        <v>160</v>
      </c>
      <c r="M26" s="16"/>
      <c r="N26" s="16"/>
      <c r="O26" s="16"/>
      <c r="P26" s="16"/>
      <c r="Q26" s="16"/>
      <c r="R26" s="32"/>
      <c r="S26" s="36"/>
      <c r="T26" s="22">
        <f>共通データ!O14</f>
        <v>0</v>
      </c>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83"/>
    </row>
    <row r="27" spans="11:81" ht="33.75" customHeight="1">
      <c r="K27" s="10"/>
      <c r="L27" s="17" t="s">
        <v>115</v>
      </c>
      <c r="M27" s="17"/>
      <c r="N27" s="17"/>
      <c r="O27" s="17"/>
      <c r="P27" s="17"/>
      <c r="Q27" s="17"/>
      <c r="R27" s="44"/>
      <c r="S27" s="50"/>
      <c r="T27" s="72" t="str">
        <f>共通データ!O15</f>
        <v>宿泊棟・食堂などの館内施設</v>
      </c>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84"/>
      <c r="AY27" s="8" t="s">
        <v>165</v>
      </c>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row>
    <row r="28" spans="11:81" ht="33.75" customHeight="1">
      <c r="K28" s="108"/>
      <c r="L28" s="114" t="s">
        <v>55</v>
      </c>
      <c r="M28" s="114"/>
      <c r="N28" s="114"/>
      <c r="O28" s="114"/>
      <c r="P28" s="114"/>
      <c r="Q28" s="114"/>
      <c r="R28" s="128"/>
      <c r="S28" s="131"/>
      <c r="T28" s="133" t="str">
        <f>共通データ!O16</f>
        <v>活動や宿泊に必要な館内設備</v>
      </c>
      <c r="U28" s="133"/>
      <c r="V28" s="133"/>
      <c r="W28" s="133"/>
      <c r="X28" s="133"/>
      <c r="Y28" s="133"/>
      <c r="Z28" s="133"/>
      <c r="AA28" s="133"/>
      <c r="AB28" s="133"/>
      <c r="AC28" s="133"/>
      <c r="AD28" s="133"/>
      <c r="AE28" s="133"/>
      <c r="AF28" s="133"/>
      <c r="AG28" s="133"/>
      <c r="AH28" s="133"/>
      <c r="AI28" s="133"/>
      <c r="AJ28" s="133"/>
      <c r="AK28" s="133"/>
      <c r="AL28" s="133"/>
      <c r="AM28" s="133"/>
      <c r="AN28" s="133"/>
      <c r="AO28" s="133"/>
      <c r="AP28" s="133"/>
      <c r="AQ28" s="133"/>
      <c r="AR28" s="133"/>
      <c r="AS28" s="133"/>
      <c r="AT28" s="133"/>
      <c r="AU28" s="133"/>
      <c r="AV28" s="186"/>
      <c r="AY28" s="195" t="s">
        <v>167</v>
      </c>
      <c r="AZ28" s="195"/>
      <c r="BA28" s="195"/>
      <c r="BB28" s="195"/>
      <c r="BC28" s="195"/>
      <c r="BD28" s="195"/>
      <c r="BE28" s="195"/>
      <c r="BF28" s="195"/>
      <c r="BG28" s="195"/>
      <c r="BH28" s="195"/>
      <c r="BI28" s="195"/>
      <c r="BJ28" s="195"/>
      <c r="BK28" s="195"/>
      <c r="BL28" s="195"/>
      <c r="BM28" s="195"/>
      <c r="BN28" s="195"/>
      <c r="BO28" s="195"/>
      <c r="BP28" s="195"/>
      <c r="BQ28" s="195"/>
      <c r="BR28" s="195"/>
      <c r="BS28" s="195"/>
      <c r="BT28" s="195"/>
      <c r="BU28" s="195"/>
      <c r="BV28" s="195"/>
      <c r="BW28" s="195"/>
    </row>
    <row r="29" spans="11:81" ht="27" customHeight="1">
      <c r="K29" s="109"/>
      <c r="L29" s="115"/>
      <c r="M29" s="115"/>
      <c r="N29" s="115"/>
      <c r="O29" s="123" t="s">
        <v>168</v>
      </c>
      <c r="P29" s="123"/>
      <c r="Q29" s="123"/>
      <c r="R29" s="123"/>
      <c r="S29" s="123"/>
      <c r="T29" s="123"/>
      <c r="U29" s="123"/>
      <c r="V29" s="123"/>
      <c r="W29" s="123"/>
      <c r="X29" s="123"/>
      <c r="Y29" s="123"/>
      <c r="Z29" s="115"/>
      <c r="AA29" s="115"/>
      <c r="AB29" s="140"/>
      <c r="AC29" s="141"/>
      <c r="AD29" s="146"/>
      <c r="AE29" s="115"/>
      <c r="AF29" s="115"/>
      <c r="AG29" s="115"/>
      <c r="AH29" s="123" t="s">
        <v>169</v>
      </c>
      <c r="AI29" s="123"/>
      <c r="AJ29" s="123"/>
      <c r="AK29" s="123"/>
      <c r="AL29" s="123"/>
      <c r="AM29" s="123"/>
      <c r="AN29" s="123"/>
      <c r="AO29" s="123"/>
      <c r="AP29" s="123"/>
      <c r="AQ29" s="123"/>
      <c r="AR29" s="123"/>
      <c r="AS29" s="115"/>
      <c r="AT29" s="115"/>
      <c r="AU29" s="115"/>
      <c r="AV29" s="187"/>
      <c r="AY29" s="195" t="s">
        <v>173</v>
      </c>
      <c r="AZ29" s="195"/>
      <c r="BA29" s="195"/>
      <c r="BB29" s="195"/>
      <c r="BC29" s="195"/>
      <c r="BD29" s="195"/>
      <c r="BE29" s="195"/>
      <c r="BF29" s="195"/>
      <c r="BG29" s="195"/>
      <c r="BH29" s="195"/>
      <c r="BI29" s="195"/>
      <c r="BJ29" s="195"/>
      <c r="BK29" s="195"/>
      <c r="BL29" s="195"/>
      <c r="BM29" s="195"/>
      <c r="BN29" s="195"/>
      <c r="BO29" s="195"/>
      <c r="BP29" s="195"/>
      <c r="BQ29" s="195"/>
      <c r="BR29" s="195"/>
      <c r="BS29" s="195"/>
      <c r="BT29" s="195"/>
      <c r="BU29" s="195"/>
      <c r="BV29" s="195"/>
      <c r="BW29" s="195"/>
      <c r="BX29" s="195"/>
      <c r="BY29" s="195"/>
      <c r="BZ29" s="195"/>
      <c r="CA29" s="195"/>
      <c r="CB29" s="195"/>
    </row>
    <row r="30" spans="11:81" ht="27" customHeight="1">
      <c r="K30" s="14"/>
      <c r="L30" s="116"/>
      <c r="M30" s="116"/>
      <c r="N30" s="116"/>
      <c r="O30" s="116"/>
      <c r="P30" s="116"/>
      <c r="Q30" s="116"/>
      <c r="R30" s="116"/>
      <c r="S30" s="116"/>
      <c r="T30" s="71" t="s">
        <v>174</v>
      </c>
      <c r="U30" s="71"/>
      <c r="V30" s="71"/>
      <c r="W30" s="47"/>
      <c r="X30" s="136" t="s">
        <v>178</v>
      </c>
      <c r="Y30" s="136"/>
      <c r="Z30" s="136" t="s">
        <v>179</v>
      </c>
      <c r="AA30" s="136"/>
      <c r="AB30" s="136" t="s">
        <v>67</v>
      </c>
      <c r="AC30" s="142"/>
      <c r="AD30" s="147"/>
      <c r="AE30" s="72"/>
      <c r="AF30" s="72"/>
      <c r="AG30" s="72"/>
      <c r="AH30" s="72"/>
      <c r="AI30" s="72"/>
      <c r="AJ30" s="72"/>
      <c r="AK30" s="48" t="s">
        <v>182</v>
      </c>
      <c r="AL30" s="54"/>
      <c r="AM30" s="54"/>
      <c r="AN30" s="54"/>
      <c r="AO30" s="54"/>
      <c r="AP30" s="177"/>
      <c r="AQ30" s="54" t="s">
        <v>184</v>
      </c>
      <c r="AR30" s="54"/>
      <c r="AS30" s="54"/>
      <c r="AT30" s="54"/>
      <c r="AU30" s="54"/>
      <c r="AV30" s="188"/>
      <c r="AY30" s="48" t="s">
        <v>187</v>
      </c>
      <c r="AZ30" s="54"/>
      <c r="BA30" s="54"/>
      <c r="BB30" s="54"/>
      <c r="BC30" s="54"/>
      <c r="BD30" s="177"/>
    </row>
    <row r="31" spans="11:81" ht="27" customHeight="1">
      <c r="K31" s="109"/>
      <c r="L31" s="117" t="s">
        <v>189</v>
      </c>
      <c r="M31" s="117"/>
      <c r="N31" s="117"/>
      <c r="O31" s="117"/>
      <c r="P31" s="117"/>
      <c r="Q31" s="117"/>
      <c r="R31" s="115"/>
      <c r="S31" s="115"/>
      <c r="T31" s="115"/>
      <c r="U31" s="115"/>
      <c r="V31" s="115"/>
      <c r="W31" s="134"/>
      <c r="X31" s="137"/>
      <c r="Y31" s="137"/>
      <c r="Z31" s="137"/>
      <c r="AA31" s="137"/>
      <c r="AB31" s="137"/>
      <c r="AC31" s="143"/>
      <c r="AD31" s="148"/>
      <c r="AE31" s="18" t="s">
        <v>65</v>
      </c>
      <c r="AF31" s="18"/>
      <c r="AG31" s="18"/>
      <c r="AH31" s="18"/>
      <c r="AI31" s="18"/>
      <c r="AJ31" s="160" t="s">
        <v>125</v>
      </c>
      <c r="AK31" s="37"/>
      <c r="AL31" s="165">
        <f>SUM('③名簿１'!AH16:AJ17)</f>
        <v>0</v>
      </c>
      <c r="AM31" s="165"/>
      <c r="AN31" s="165"/>
      <c r="AO31" s="173" t="s">
        <v>192</v>
      </c>
      <c r="AP31" s="178"/>
      <c r="AQ31" s="37"/>
      <c r="AR31" s="182"/>
      <c r="AS31" s="182"/>
      <c r="AT31" s="182"/>
      <c r="AU31" s="173" t="s">
        <v>192</v>
      </c>
      <c r="AV31" s="189"/>
      <c r="AY31" s="37"/>
      <c r="AZ31" s="165">
        <f>SUM('③名簿１'!AH18:AJ19)</f>
        <v>0</v>
      </c>
      <c r="BA31" s="165"/>
      <c r="BB31" s="165"/>
      <c r="BC31" s="173" t="s">
        <v>192</v>
      </c>
      <c r="BD31" s="178"/>
    </row>
    <row r="32" spans="11:81" ht="27" customHeight="1">
      <c r="L32" s="118" t="str">
        <f>IF(OR(ISBLANK(共通データ!J24),共通データ!J24=0),"　　　　　　年　　月　　日",共通データ!J24)</f>
        <v>　　　　　　年　　月　　日</v>
      </c>
      <c r="M32" s="122"/>
      <c r="N32" s="122"/>
      <c r="O32" s="122"/>
      <c r="P32" s="122"/>
      <c r="Q32" s="122"/>
      <c r="R32" s="122"/>
      <c r="S32" s="122"/>
      <c r="T32" s="122"/>
      <c r="U32" s="122"/>
      <c r="V32" s="122"/>
      <c r="W32" s="135"/>
      <c r="X32" s="138">
        <f>共通データ!W24</f>
        <v>0</v>
      </c>
      <c r="Y32" s="138"/>
      <c r="Z32" s="138">
        <f>共通データ!Y24</f>
        <v>0</v>
      </c>
      <c r="AA32" s="138"/>
      <c r="AB32" s="138">
        <f>共通データ!AA24</f>
        <v>0</v>
      </c>
      <c r="AC32" s="144"/>
      <c r="AD32" s="149"/>
      <c r="AE32" s="28" t="s">
        <v>193</v>
      </c>
      <c r="AF32" s="28"/>
      <c r="AG32" s="28"/>
      <c r="AH32" s="28"/>
      <c r="AI32" s="28"/>
      <c r="AJ32" s="34"/>
      <c r="AK32" s="38"/>
      <c r="AL32" s="166"/>
      <c r="AM32" s="166"/>
      <c r="AN32" s="166"/>
      <c r="AO32" s="174" t="s">
        <v>192</v>
      </c>
      <c r="AP32" s="179"/>
      <c r="AQ32" s="38"/>
      <c r="AR32" s="183"/>
      <c r="AS32" s="183"/>
      <c r="AT32" s="183"/>
      <c r="AU32" s="174" t="s">
        <v>192</v>
      </c>
      <c r="AV32" s="190"/>
      <c r="AY32" s="38"/>
      <c r="AZ32" s="166">
        <f>SUM('③名簿１'!AE18:AG19)</f>
        <v>0</v>
      </c>
      <c r="BA32" s="166"/>
      <c r="BB32" s="166"/>
      <c r="BC32" s="174" t="s">
        <v>192</v>
      </c>
      <c r="BD32" s="179"/>
    </row>
    <row r="33" spans="11:56" ht="27" customHeight="1">
      <c r="K33" s="110"/>
      <c r="L33" s="118" t="str">
        <f>IF(OR(ISBLANK(共通データ!J25),共通データ!J25=0),"　　　　　　年　　月　　日",共通データ!J25)</f>
        <v>　　　　　　年　　月　　日</v>
      </c>
      <c r="M33" s="122"/>
      <c r="N33" s="122"/>
      <c r="O33" s="122"/>
      <c r="P33" s="122"/>
      <c r="Q33" s="122"/>
      <c r="R33" s="122"/>
      <c r="S33" s="122"/>
      <c r="T33" s="122"/>
      <c r="U33" s="122"/>
      <c r="V33" s="122"/>
      <c r="W33" s="135"/>
      <c r="X33" s="138">
        <f>共通データ!W25</f>
        <v>0</v>
      </c>
      <c r="Y33" s="138"/>
      <c r="Z33" s="138">
        <f>共通データ!Y25</f>
        <v>0</v>
      </c>
      <c r="AA33" s="138"/>
      <c r="AB33" s="138">
        <f>共通データ!AA25</f>
        <v>0</v>
      </c>
      <c r="AC33" s="144"/>
      <c r="AD33" s="149"/>
      <c r="AE33" s="152" t="s">
        <v>78</v>
      </c>
      <c r="AF33" s="152"/>
      <c r="AG33" s="152"/>
      <c r="AH33" s="152"/>
      <c r="AI33" s="152"/>
      <c r="AJ33" s="34"/>
      <c r="AK33" s="38"/>
      <c r="AL33" s="166">
        <f>SUM('③名簿１'!AB16:AD17)</f>
        <v>0</v>
      </c>
      <c r="AM33" s="166"/>
      <c r="AN33" s="166"/>
      <c r="AO33" s="174" t="s">
        <v>192</v>
      </c>
      <c r="AP33" s="179"/>
      <c r="AQ33" s="38"/>
      <c r="AR33" s="183"/>
      <c r="AS33" s="183"/>
      <c r="AT33" s="183"/>
      <c r="AU33" s="174" t="s">
        <v>192</v>
      </c>
      <c r="AV33" s="190"/>
      <c r="AY33" s="38"/>
      <c r="AZ33" s="166">
        <f>SUM('③名簿１'!AB18:AD19)</f>
        <v>0</v>
      </c>
      <c r="BA33" s="166"/>
      <c r="BB33" s="166"/>
      <c r="BC33" s="174" t="s">
        <v>192</v>
      </c>
      <c r="BD33" s="179"/>
    </row>
    <row r="34" spans="11:56" ht="27" customHeight="1">
      <c r="K34" s="110"/>
      <c r="L34" s="118" t="str">
        <f>IF(OR(ISBLANK(共通データ!J26),共通データ!J26=0),"　　　　　　年　　月　　日",共通データ!J26)</f>
        <v>　　　　　　年　　月　　日</v>
      </c>
      <c r="M34" s="122"/>
      <c r="N34" s="122"/>
      <c r="O34" s="122"/>
      <c r="P34" s="122"/>
      <c r="Q34" s="122"/>
      <c r="R34" s="122"/>
      <c r="S34" s="122"/>
      <c r="T34" s="122"/>
      <c r="U34" s="122"/>
      <c r="V34" s="122"/>
      <c r="W34" s="135"/>
      <c r="X34" s="138">
        <f>共通データ!W26</f>
        <v>0</v>
      </c>
      <c r="Y34" s="138"/>
      <c r="Z34" s="138">
        <f>共通データ!Y26</f>
        <v>0</v>
      </c>
      <c r="AA34" s="138"/>
      <c r="AB34" s="138">
        <f>共通データ!AA26</f>
        <v>0</v>
      </c>
      <c r="AC34" s="144"/>
      <c r="AD34" s="149"/>
      <c r="AE34" s="152" t="s">
        <v>196</v>
      </c>
      <c r="AF34" s="152"/>
      <c r="AG34" s="152"/>
      <c r="AH34" s="152"/>
      <c r="AI34" s="152"/>
      <c r="AJ34" s="34"/>
      <c r="AK34" s="38"/>
      <c r="AL34" s="166">
        <f>SUM('③名簿１'!Y16:AA17)</f>
        <v>0</v>
      </c>
      <c r="AM34" s="166"/>
      <c r="AN34" s="166"/>
      <c r="AO34" s="174" t="s">
        <v>192</v>
      </c>
      <c r="AP34" s="179"/>
      <c r="AQ34" s="38"/>
      <c r="AR34" s="183"/>
      <c r="AS34" s="183"/>
      <c r="AT34" s="183"/>
      <c r="AU34" s="174" t="s">
        <v>192</v>
      </c>
      <c r="AV34" s="190"/>
      <c r="AY34" s="38"/>
      <c r="AZ34" s="166">
        <f>SUM('③名簿１'!Y18:AA19)</f>
        <v>0</v>
      </c>
      <c r="BA34" s="166"/>
      <c r="BB34" s="166"/>
      <c r="BC34" s="174" t="s">
        <v>192</v>
      </c>
      <c r="BD34" s="179"/>
    </row>
    <row r="35" spans="11:56" ht="27" customHeight="1">
      <c r="K35" s="110"/>
      <c r="L35" s="118" t="str">
        <f>IF(OR(ISBLANK(共通データ!J27),共通データ!J27=0),"　　　　　　年　　月　　日",共通データ!J27)</f>
        <v>　　　　　　年　　月　　日</v>
      </c>
      <c r="M35" s="122"/>
      <c r="N35" s="122"/>
      <c r="O35" s="122"/>
      <c r="P35" s="122"/>
      <c r="Q35" s="122"/>
      <c r="R35" s="122"/>
      <c r="S35" s="122"/>
      <c r="T35" s="122"/>
      <c r="U35" s="122"/>
      <c r="V35" s="122"/>
      <c r="W35" s="135"/>
      <c r="X35" s="138">
        <f>共通データ!W27</f>
        <v>0</v>
      </c>
      <c r="Y35" s="138"/>
      <c r="Z35" s="138">
        <f>共通データ!Y27</f>
        <v>0</v>
      </c>
      <c r="AA35" s="138"/>
      <c r="AB35" s="138">
        <f>共通データ!AA27</f>
        <v>0</v>
      </c>
      <c r="AC35" s="144"/>
      <c r="AD35" s="149"/>
      <c r="AE35" s="28" t="s">
        <v>198</v>
      </c>
      <c r="AF35" s="28"/>
      <c r="AG35" s="28"/>
      <c r="AH35" s="28"/>
      <c r="AI35" s="28"/>
      <c r="AJ35" s="34"/>
      <c r="AK35" s="38"/>
      <c r="AL35" s="166">
        <f>SUM('③名簿１'!V16:X17)</f>
        <v>0</v>
      </c>
      <c r="AM35" s="166"/>
      <c r="AN35" s="166"/>
      <c r="AO35" s="174" t="s">
        <v>192</v>
      </c>
      <c r="AP35" s="179"/>
      <c r="AQ35" s="38"/>
      <c r="AR35" s="183"/>
      <c r="AS35" s="183"/>
      <c r="AT35" s="183"/>
      <c r="AU35" s="174" t="s">
        <v>192</v>
      </c>
      <c r="AV35" s="190"/>
      <c r="AY35" s="38"/>
      <c r="AZ35" s="166">
        <f>SUM('③名簿１'!V18:X19)</f>
        <v>0</v>
      </c>
      <c r="BA35" s="166"/>
      <c r="BB35" s="166"/>
      <c r="BC35" s="174" t="s">
        <v>192</v>
      </c>
      <c r="BD35" s="179"/>
    </row>
    <row r="36" spans="11:56" ht="27" customHeight="1">
      <c r="K36" s="110"/>
      <c r="L36" s="118" t="str">
        <f>IF(OR(ISBLANK(共通データ!J28),共通データ!J28=0),"　　　　　　年　　月　　日",共通データ!J28)</f>
        <v>　　　　　　年　　月　　日</v>
      </c>
      <c r="M36" s="122"/>
      <c r="N36" s="122"/>
      <c r="O36" s="122"/>
      <c r="P36" s="122"/>
      <c r="Q36" s="122"/>
      <c r="R36" s="122"/>
      <c r="S36" s="122"/>
      <c r="T36" s="122"/>
      <c r="U36" s="122"/>
      <c r="V36" s="122"/>
      <c r="W36" s="135"/>
      <c r="X36" s="138">
        <f>共通データ!W28</f>
        <v>0</v>
      </c>
      <c r="Y36" s="138"/>
      <c r="Z36" s="138">
        <f>共通データ!Y28</f>
        <v>0</v>
      </c>
      <c r="AA36" s="138"/>
      <c r="AB36" s="138">
        <f>共通データ!AA28</f>
        <v>0</v>
      </c>
      <c r="AC36" s="144"/>
      <c r="AD36" s="149"/>
      <c r="AE36" s="28" t="s">
        <v>200</v>
      </c>
      <c r="AF36" s="28"/>
      <c r="AG36" s="28"/>
      <c r="AH36" s="28"/>
      <c r="AI36" s="28"/>
      <c r="AJ36" s="34"/>
      <c r="AK36" s="38"/>
      <c r="AL36" s="166">
        <f>SUM('③名簿１'!S16:U17)</f>
        <v>0</v>
      </c>
      <c r="AM36" s="166"/>
      <c r="AN36" s="166"/>
      <c r="AO36" s="174" t="s">
        <v>192</v>
      </c>
      <c r="AP36" s="179"/>
      <c r="AQ36" s="38"/>
      <c r="AR36" s="183"/>
      <c r="AS36" s="183"/>
      <c r="AT36" s="183"/>
      <c r="AU36" s="174" t="s">
        <v>192</v>
      </c>
      <c r="AV36" s="190"/>
      <c r="AY36" s="38"/>
      <c r="AZ36" s="166">
        <f>SUM('③名簿１'!S18:U19)</f>
        <v>0</v>
      </c>
      <c r="BA36" s="166"/>
      <c r="BB36" s="166"/>
      <c r="BC36" s="174" t="s">
        <v>192</v>
      </c>
      <c r="BD36" s="179"/>
    </row>
    <row r="37" spans="11:56" ht="27" customHeight="1">
      <c r="K37" s="110"/>
      <c r="L37" s="118" t="str">
        <f>IF(OR(ISBLANK(共通データ!J29),共通データ!J29=0),"　　　　　　年　　月　　日",共通データ!J29)</f>
        <v>　　　　　　年　　月　　日</v>
      </c>
      <c r="M37" s="122"/>
      <c r="N37" s="122"/>
      <c r="O37" s="122"/>
      <c r="P37" s="122"/>
      <c r="Q37" s="122"/>
      <c r="R37" s="122"/>
      <c r="S37" s="122"/>
      <c r="T37" s="122"/>
      <c r="U37" s="122"/>
      <c r="V37" s="122"/>
      <c r="W37" s="135"/>
      <c r="X37" s="138">
        <f>共通データ!W29</f>
        <v>0</v>
      </c>
      <c r="Y37" s="138"/>
      <c r="Z37" s="138">
        <f>共通データ!Y29</f>
        <v>0</v>
      </c>
      <c r="AA37" s="138"/>
      <c r="AB37" s="138">
        <f>共通データ!AA29</f>
        <v>0</v>
      </c>
      <c r="AC37" s="144"/>
      <c r="AD37" s="149"/>
      <c r="AE37" s="153" t="s">
        <v>202</v>
      </c>
      <c r="AF37" s="153"/>
      <c r="AG37" s="153"/>
      <c r="AH37" s="153"/>
      <c r="AI37" s="153"/>
      <c r="AJ37" s="161" t="s">
        <v>0</v>
      </c>
      <c r="AK37" s="38"/>
      <c r="AL37" s="166">
        <f>SUM('③名簿１'!AN16:AP17)</f>
        <v>0</v>
      </c>
      <c r="AM37" s="166"/>
      <c r="AN37" s="166"/>
      <c r="AO37" s="174" t="s">
        <v>192</v>
      </c>
      <c r="AP37" s="179"/>
      <c r="AQ37" s="38"/>
      <c r="AR37" s="183"/>
      <c r="AS37" s="183"/>
      <c r="AT37" s="183"/>
      <c r="AU37" s="174" t="s">
        <v>192</v>
      </c>
      <c r="AV37" s="190"/>
      <c r="AY37" s="38"/>
      <c r="AZ37" s="166">
        <f>SUM('③名簿１'!AN18:AP19)</f>
        <v>0</v>
      </c>
      <c r="BA37" s="166"/>
      <c r="BB37" s="166"/>
      <c r="BC37" s="174" t="s">
        <v>192</v>
      </c>
      <c r="BD37" s="179"/>
    </row>
    <row r="38" spans="11:56" ht="27" customHeight="1">
      <c r="K38" s="110"/>
      <c r="L38" s="118" t="str">
        <f>IF(OR(ISBLANK(共通データ!J30),共通データ!J30=0),"　　　　　　年　　月　　日",共通データ!J30)</f>
        <v>　　　　　　年　　月　　日</v>
      </c>
      <c r="M38" s="122"/>
      <c r="N38" s="122"/>
      <c r="O38" s="122"/>
      <c r="P38" s="122"/>
      <c r="Q38" s="122"/>
      <c r="R38" s="122"/>
      <c r="S38" s="122"/>
      <c r="T38" s="122"/>
      <c r="U38" s="122"/>
      <c r="V38" s="122"/>
      <c r="W38" s="135"/>
      <c r="X38" s="138">
        <f>共通データ!W30</f>
        <v>0</v>
      </c>
      <c r="Y38" s="138"/>
      <c r="Z38" s="138">
        <f>共通データ!Y30</f>
        <v>0</v>
      </c>
      <c r="AA38" s="138"/>
      <c r="AB38" s="138">
        <f>共通データ!AA30</f>
        <v>0</v>
      </c>
      <c r="AC38" s="144"/>
      <c r="AD38" s="150"/>
      <c r="AE38" s="154" t="s">
        <v>151</v>
      </c>
      <c r="AF38" s="154"/>
      <c r="AG38" s="154"/>
      <c r="AH38" s="154"/>
      <c r="AI38" s="154"/>
      <c r="AJ38" s="162"/>
      <c r="AK38" s="163"/>
      <c r="AL38" s="167">
        <f>SUM('③名簿１'!AK16:AM17)</f>
        <v>0</v>
      </c>
      <c r="AM38" s="167"/>
      <c r="AN38" s="167"/>
      <c r="AO38" s="175" t="s">
        <v>192</v>
      </c>
      <c r="AP38" s="180"/>
      <c r="AQ38" s="163"/>
      <c r="AR38" s="184"/>
      <c r="AS38" s="184"/>
      <c r="AT38" s="184"/>
      <c r="AU38" s="175" t="s">
        <v>192</v>
      </c>
      <c r="AV38" s="191"/>
      <c r="AY38" s="163"/>
      <c r="AZ38" s="167">
        <f>SUM('③名簿１'!AK18:AM19)</f>
        <v>0</v>
      </c>
      <c r="BA38" s="167"/>
      <c r="BB38" s="167"/>
      <c r="BC38" s="175" t="s">
        <v>192</v>
      </c>
      <c r="BD38" s="180"/>
    </row>
    <row r="39" spans="11:56" ht="27" customHeight="1">
      <c r="K39" s="110"/>
      <c r="L39" s="118" t="str">
        <f>IF(OR(ISBLANK(共通データ!J31),共通データ!J31=0),"　　　　　　年　　月　　日",共通データ!J31)</f>
        <v>　　　　　　年　　月　　日</v>
      </c>
      <c r="M39" s="122"/>
      <c r="N39" s="122"/>
      <c r="O39" s="122"/>
      <c r="P39" s="122"/>
      <c r="Q39" s="122"/>
      <c r="R39" s="122"/>
      <c r="S39" s="122"/>
      <c r="T39" s="122"/>
      <c r="U39" s="122"/>
      <c r="V39" s="122"/>
      <c r="W39" s="135"/>
      <c r="X39" s="138">
        <f>共通データ!W31</f>
        <v>0</v>
      </c>
      <c r="Y39" s="138"/>
      <c r="Z39" s="138">
        <f>共通データ!Y31</f>
        <v>0</v>
      </c>
      <c r="AA39" s="138"/>
      <c r="AB39" s="138">
        <f>共通データ!AA31</f>
        <v>0</v>
      </c>
      <c r="AC39" s="144"/>
      <c r="AD39" s="147"/>
      <c r="AE39" s="72"/>
      <c r="AF39" s="17" t="s">
        <v>203</v>
      </c>
      <c r="AG39" s="17"/>
      <c r="AH39" s="17"/>
      <c r="AI39" s="72"/>
      <c r="AJ39" s="44"/>
      <c r="AK39" s="50"/>
      <c r="AL39" s="168">
        <f>SUM(AL31:AN38)</f>
        <v>0</v>
      </c>
      <c r="AM39" s="168"/>
      <c r="AN39" s="168"/>
      <c r="AO39" s="54" t="s">
        <v>192</v>
      </c>
      <c r="AP39" s="177"/>
      <c r="AQ39" s="50"/>
      <c r="AR39" s="168">
        <f>SUM(AR31:AT38)</f>
        <v>0</v>
      </c>
      <c r="AS39" s="168"/>
      <c r="AT39" s="168"/>
      <c r="AU39" s="54" t="s">
        <v>192</v>
      </c>
      <c r="AV39" s="188"/>
      <c r="AY39" s="50"/>
      <c r="AZ39" s="168">
        <f>SUM(AZ31:BB38)</f>
        <v>0</v>
      </c>
      <c r="BA39" s="168"/>
      <c r="BB39" s="168"/>
      <c r="BC39" s="54" t="s">
        <v>192</v>
      </c>
      <c r="BD39" s="177"/>
    </row>
    <row r="40" spans="11:56" ht="27" customHeight="1">
      <c r="K40" s="111"/>
      <c r="L40" s="118" t="str">
        <f>IF(OR(ISBLANK(共通データ!J32),共通データ!J32=0),"　　　　　　年　　月　　日",共通データ!J32)</f>
        <v>　　　　　　年　　月　　日</v>
      </c>
      <c r="M40" s="122"/>
      <c r="N40" s="122"/>
      <c r="O40" s="122"/>
      <c r="P40" s="122"/>
      <c r="Q40" s="122"/>
      <c r="R40" s="122"/>
      <c r="S40" s="122"/>
      <c r="T40" s="122"/>
      <c r="U40" s="122"/>
      <c r="V40" s="122"/>
      <c r="W40" s="135"/>
      <c r="X40" s="139">
        <f>共通データ!W32</f>
        <v>0</v>
      </c>
      <c r="Y40" s="139"/>
      <c r="Z40" s="139">
        <f>共通データ!Y32</f>
        <v>0</v>
      </c>
      <c r="AA40" s="139"/>
      <c r="AB40" s="139">
        <f>共通データ!AA32</f>
        <v>0</v>
      </c>
      <c r="AC40" s="145"/>
      <c r="AD40" s="151"/>
      <c r="AE40" s="116"/>
      <c r="AF40" s="129" t="s">
        <v>204</v>
      </c>
      <c r="AG40" s="129"/>
      <c r="AH40" s="129"/>
      <c r="AI40" s="116"/>
      <c r="AJ40" s="47"/>
      <c r="AK40" s="52"/>
      <c r="AL40" s="116"/>
      <c r="AM40" s="116"/>
      <c r="AN40" s="116"/>
      <c r="AO40" s="116"/>
      <c r="AP40" s="116"/>
      <c r="AQ40" s="181">
        <f>AL39+AR39</f>
        <v>0</v>
      </c>
      <c r="AR40" s="181"/>
      <c r="AS40" s="181"/>
      <c r="AT40" s="181"/>
      <c r="AU40" s="71" t="s">
        <v>192</v>
      </c>
      <c r="AV40" s="192"/>
    </row>
    <row r="41" spans="11:56" ht="17.25" customHeight="1">
      <c r="K41" s="14"/>
      <c r="L41" s="119" t="s">
        <v>205</v>
      </c>
      <c r="M41" s="119"/>
      <c r="N41" s="119"/>
      <c r="O41" s="119"/>
      <c r="P41" s="124"/>
      <c r="Q41" s="52"/>
      <c r="R41" s="129" t="s">
        <v>18</v>
      </c>
      <c r="S41" s="129"/>
      <c r="T41" s="129"/>
      <c r="U41" s="129"/>
      <c r="V41" s="129"/>
      <c r="W41" s="47"/>
      <c r="X41" s="52"/>
      <c r="Y41" s="116">
        <f>共通データ!O3</f>
        <v>0</v>
      </c>
      <c r="Z41" s="116"/>
      <c r="AA41" s="116"/>
      <c r="AB41" s="116"/>
      <c r="AC41" s="116"/>
      <c r="AD41" s="116"/>
      <c r="AE41" s="116"/>
      <c r="AF41" s="116"/>
      <c r="AG41" s="116"/>
      <c r="AH41" s="116"/>
      <c r="AI41" s="116"/>
      <c r="AJ41" s="116"/>
      <c r="AK41" s="116"/>
      <c r="AL41" s="116"/>
      <c r="AM41" s="116"/>
      <c r="AN41" s="116"/>
      <c r="AO41" s="116"/>
      <c r="AP41" s="116"/>
      <c r="AQ41" s="116"/>
      <c r="AR41" s="116"/>
      <c r="AS41" s="116"/>
      <c r="AT41" s="116"/>
      <c r="AU41" s="116"/>
      <c r="AV41" s="86"/>
    </row>
    <row r="42" spans="11:56" ht="17.25" customHeight="1">
      <c r="K42" s="112"/>
      <c r="L42" s="120"/>
      <c r="M42" s="120"/>
      <c r="N42" s="120"/>
      <c r="O42" s="120"/>
      <c r="P42" s="125"/>
      <c r="Q42" s="127"/>
      <c r="R42" s="130"/>
      <c r="S42" s="130"/>
      <c r="T42" s="130"/>
      <c r="U42" s="130"/>
      <c r="V42" s="130"/>
      <c r="W42" s="134"/>
      <c r="X42" s="127"/>
      <c r="Y42" s="115"/>
      <c r="Z42" s="115"/>
      <c r="AA42" s="115"/>
      <c r="AB42" s="115">
        <f>共通データ!R4</f>
        <v>0</v>
      </c>
      <c r="AC42" s="115"/>
      <c r="AD42" s="115"/>
      <c r="AE42" s="115"/>
      <c r="AF42" s="115"/>
      <c r="AG42" s="115"/>
      <c r="AH42" s="115"/>
      <c r="AI42" s="115"/>
      <c r="AJ42" s="115"/>
      <c r="AK42" s="115"/>
      <c r="AL42" s="115"/>
      <c r="AM42" s="115"/>
      <c r="AN42" s="115"/>
      <c r="AO42" s="115"/>
      <c r="AP42" s="115"/>
      <c r="AQ42" s="115"/>
      <c r="AR42" s="115"/>
      <c r="AS42" s="115"/>
      <c r="AT42" s="115"/>
      <c r="AU42" s="115"/>
      <c r="AV42" s="187"/>
    </row>
    <row r="43" spans="11:56" ht="33.75" customHeight="1">
      <c r="K43" s="112"/>
      <c r="L43" s="120"/>
      <c r="M43" s="120"/>
      <c r="N43" s="120"/>
      <c r="O43" s="120"/>
      <c r="P43" s="125"/>
      <c r="Q43" s="50"/>
      <c r="R43" s="17" t="s">
        <v>40</v>
      </c>
      <c r="S43" s="17"/>
      <c r="T43" s="17"/>
      <c r="U43" s="17"/>
      <c r="V43" s="17"/>
      <c r="W43" s="44"/>
      <c r="X43" s="50"/>
      <c r="Y43" s="72">
        <f>共通データ!O1</f>
        <v>0</v>
      </c>
      <c r="Z43" s="72"/>
      <c r="AA43" s="72"/>
      <c r="AB43" s="72"/>
      <c r="AC43" s="72"/>
      <c r="AD43" s="72"/>
      <c r="AE43" s="72"/>
      <c r="AF43" s="72"/>
      <c r="AG43" s="72"/>
      <c r="AH43" s="72"/>
      <c r="AI43" s="72"/>
      <c r="AJ43" s="72"/>
      <c r="AK43" s="72"/>
      <c r="AL43" s="72"/>
      <c r="AM43" s="72"/>
      <c r="AN43" s="72"/>
      <c r="AO43" s="72"/>
      <c r="AP43" s="72"/>
      <c r="AQ43" s="72"/>
      <c r="AR43" s="72"/>
      <c r="AS43" s="72"/>
      <c r="AT43" s="72"/>
      <c r="AU43" s="72"/>
      <c r="AV43" s="84"/>
    </row>
    <row r="44" spans="11:56" ht="33.75" customHeight="1">
      <c r="K44" s="112"/>
      <c r="L44" s="120"/>
      <c r="M44" s="120"/>
      <c r="N44" s="120"/>
      <c r="O44" s="120"/>
      <c r="P44" s="125"/>
      <c r="Q44" s="50"/>
      <c r="R44" s="17" t="s">
        <v>206</v>
      </c>
      <c r="S44" s="17"/>
      <c r="T44" s="17"/>
      <c r="U44" s="17"/>
      <c r="V44" s="17"/>
      <c r="W44" s="44"/>
      <c r="X44" s="50"/>
      <c r="Y44" s="72">
        <f>共通データ!O7</f>
        <v>0</v>
      </c>
      <c r="Z44" s="72"/>
      <c r="AA44" s="72"/>
      <c r="AB44" s="72"/>
      <c r="AC44" s="72"/>
      <c r="AD44" s="72"/>
      <c r="AE44" s="72"/>
      <c r="AF44" s="44"/>
      <c r="AG44" s="50"/>
      <c r="AH44" s="17" t="s">
        <v>102</v>
      </c>
      <c r="AI44" s="17"/>
      <c r="AJ44" s="17"/>
      <c r="AK44" s="17"/>
      <c r="AL44" s="44"/>
      <c r="AM44" s="50"/>
      <c r="AN44" s="170">
        <f>共通データ!O8</f>
        <v>0</v>
      </c>
      <c r="AO44" s="176"/>
      <c r="AP44" s="176"/>
      <c r="AQ44" s="176"/>
      <c r="AR44" s="176"/>
      <c r="AS44" s="176"/>
      <c r="AT44" s="176"/>
      <c r="AU44" s="176"/>
      <c r="AV44" s="193"/>
    </row>
    <row r="45" spans="11:56" ht="33.75" customHeight="1">
      <c r="K45" s="113"/>
      <c r="L45" s="121"/>
      <c r="M45" s="121"/>
      <c r="N45" s="121"/>
      <c r="O45" s="121"/>
      <c r="P45" s="126"/>
      <c r="Q45" s="51"/>
      <c r="R45" s="20" t="s">
        <v>207</v>
      </c>
      <c r="S45" s="20"/>
      <c r="T45" s="20"/>
      <c r="U45" s="20"/>
      <c r="V45" s="20"/>
      <c r="W45" s="46"/>
      <c r="X45" s="51"/>
      <c r="Y45" s="21">
        <f>共通データ!O10</f>
        <v>0</v>
      </c>
      <c r="Z45" s="21"/>
      <c r="AA45" s="21"/>
      <c r="AB45" s="21"/>
      <c r="AC45" s="21"/>
      <c r="AD45" s="21"/>
      <c r="AE45" s="21"/>
      <c r="AF45" s="46"/>
      <c r="AG45" s="157" t="s">
        <v>5</v>
      </c>
      <c r="AH45" s="159"/>
      <c r="AI45" s="159"/>
      <c r="AJ45" s="159"/>
      <c r="AK45" s="159"/>
      <c r="AL45" s="169"/>
      <c r="AM45" s="51"/>
      <c r="AN45" s="171">
        <f>共通データ!O9</f>
        <v>0</v>
      </c>
      <c r="AO45" s="171"/>
      <c r="AP45" s="171"/>
      <c r="AQ45" s="171"/>
      <c r="AR45" s="171"/>
      <c r="AS45" s="171"/>
      <c r="AT45" s="171"/>
      <c r="AU45" s="171"/>
      <c r="AV45" s="194"/>
    </row>
    <row r="46" spans="11:56" ht="33.75" customHeight="1">
      <c r="R46" s="31"/>
      <c r="S46" s="31"/>
      <c r="T46" s="31"/>
      <c r="U46" s="31"/>
      <c r="V46" s="31"/>
      <c r="Y46" s="8"/>
      <c r="Z46" s="8"/>
      <c r="AA46" s="8"/>
      <c r="AB46" s="8"/>
      <c r="AC46" s="8"/>
      <c r="AD46" s="8"/>
      <c r="AE46" s="8"/>
      <c r="AF46" s="8"/>
      <c r="AG46" s="158"/>
      <c r="AH46" s="158"/>
      <c r="AI46" s="158"/>
      <c r="AJ46" s="158"/>
      <c r="AK46" s="158"/>
      <c r="AL46" s="158"/>
      <c r="AN46" s="172"/>
      <c r="AO46" s="172"/>
      <c r="AP46" s="172"/>
      <c r="AQ46" s="172"/>
      <c r="AR46" s="172"/>
      <c r="AS46" s="172"/>
      <c r="AT46" s="172"/>
      <c r="AU46" s="172"/>
      <c r="AV46" s="172"/>
    </row>
  </sheetData>
  <mergeCells count="152">
    <mergeCell ref="X11:AI11"/>
    <mergeCell ref="AL13:AU13"/>
    <mergeCell ref="T16:U16"/>
    <mergeCell ref="Y17:AD17"/>
    <mergeCell ref="AF17:AU17"/>
    <mergeCell ref="AI18:AU18"/>
    <mergeCell ref="U19:W19"/>
    <mergeCell ref="Y19:AD19"/>
    <mergeCell ref="Y21:AD21"/>
    <mergeCell ref="AF21:AI21"/>
    <mergeCell ref="AK21:AR21"/>
    <mergeCell ref="K24:AP24"/>
    <mergeCell ref="L26:Q26"/>
    <mergeCell ref="T26:AU26"/>
    <mergeCell ref="L27:Q27"/>
    <mergeCell ref="T27:AU27"/>
    <mergeCell ref="AY27:CC27"/>
    <mergeCell ref="L28:Q28"/>
    <mergeCell ref="T28:AU28"/>
    <mergeCell ref="AY28:BW28"/>
    <mergeCell ref="O29:Y29"/>
    <mergeCell ref="AH29:AR29"/>
    <mergeCell ref="AY29:CB29"/>
    <mergeCell ref="T30:V30"/>
    <mergeCell ref="AK30:AP30"/>
    <mergeCell ref="AQ30:AV30"/>
    <mergeCell ref="AY30:BD30"/>
    <mergeCell ref="L31:Q31"/>
    <mergeCell ref="AE31:AI31"/>
    <mergeCell ref="AL31:AN31"/>
    <mergeCell ref="AO31:AP31"/>
    <mergeCell ref="AR31:AT31"/>
    <mergeCell ref="AU31:AV31"/>
    <mergeCell ref="AZ31:BB31"/>
    <mergeCell ref="BC31:BD31"/>
    <mergeCell ref="L32:W32"/>
    <mergeCell ref="X32:Y32"/>
    <mergeCell ref="Z32:AA32"/>
    <mergeCell ref="AB32:AC32"/>
    <mergeCell ref="AE32:AI32"/>
    <mergeCell ref="AL32:AN32"/>
    <mergeCell ref="AO32:AP32"/>
    <mergeCell ref="AR32:AT32"/>
    <mergeCell ref="AU32:AV32"/>
    <mergeCell ref="AZ32:BB32"/>
    <mergeCell ref="BC32:BD32"/>
    <mergeCell ref="L33:W33"/>
    <mergeCell ref="X33:Y33"/>
    <mergeCell ref="Z33:AA33"/>
    <mergeCell ref="AB33:AC33"/>
    <mergeCell ref="AE33:AI33"/>
    <mergeCell ref="AL33:AN33"/>
    <mergeCell ref="AO33:AP33"/>
    <mergeCell ref="AR33:AT33"/>
    <mergeCell ref="AU33:AV33"/>
    <mergeCell ref="AZ33:BB33"/>
    <mergeCell ref="BC33:BD33"/>
    <mergeCell ref="L34:W34"/>
    <mergeCell ref="X34:Y34"/>
    <mergeCell ref="Z34:AA34"/>
    <mergeCell ref="AB34:AC34"/>
    <mergeCell ref="AE34:AI34"/>
    <mergeCell ref="AL34:AN34"/>
    <mergeCell ref="AO34:AP34"/>
    <mergeCell ref="AR34:AT34"/>
    <mergeCell ref="AU34:AV34"/>
    <mergeCell ref="AZ34:BB34"/>
    <mergeCell ref="BC34:BD34"/>
    <mergeCell ref="L35:W35"/>
    <mergeCell ref="X35:Y35"/>
    <mergeCell ref="Z35:AA35"/>
    <mergeCell ref="AB35:AC35"/>
    <mergeCell ref="AE35:AI35"/>
    <mergeCell ref="AL35:AN35"/>
    <mergeCell ref="AO35:AP35"/>
    <mergeCell ref="AR35:AT35"/>
    <mergeCell ref="AU35:AV35"/>
    <mergeCell ref="AZ35:BB35"/>
    <mergeCell ref="BC35:BD35"/>
    <mergeCell ref="L36:W36"/>
    <mergeCell ref="X36:Y36"/>
    <mergeCell ref="Z36:AA36"/>
    <mergeCell ref="AB36:AC36"/>
    <mergeCell ref="AE36:AI36"/>
    <mergeCell ref="AL36:AN36"/>
    <mergeCell ref="AO36:AP36"/>
    <mergeCell ref="AR36:AT36"/>
    <mergeCell ref="AU36:AV36"/>
    <mergeCell ref="AZ36:BB36"/>
    <mergeCell ref="BC36:BD36"/>
    <mergeCell ref="L37:W37"/>
    <mergeCell ref="X37:Y37"/>
    <mergeCell ref="Z37:AA37"/>
    <mergeCell ref="AB37:AC37"/>
    <mergeCell ref="AE37:AI37"/>
    <mergeCell ref="AL37:AN37"/>
    <mergeCell ref="AO37:AP37"/>
    <mergeCell ref="AR37:AT37"/>
    <mergeCell ref="AU37:AV37"/>
    <mergeCell ref="AZ37:BB37"/>
    <mergeCell ref="BC37:BD37"/>
    <mergeCell ref="L38:W38"/>
    <mergeCell ref="X38:Y38"/>
    <mergeCell ref="Z38:AA38"/>
    <mergeCell ref="AB38:AC38"/>
    <mergeCell ref="AE38:AI38"/>
    <mergeCell ref="AL38:AN38"/>
    <mergeCell ref="AO38:AP38"/>
    <mergeCell ref="AR38:AT38"/>
    <mergeCell ref="AU38:AV38"/>
    <mergeCell ref="AZ38:BB38"/>
    <mergeCell ref="BC38:BD38"/>
    <mergeCell ref="L39:W39"/>
    <mergeCell ref="X39:Y39"/>
    <mergeCell ref="Z39:AA39"/>
    <mergeCell ref="AB39:AC39"/>
    <mergeCell ref="AF39:AH39"/>
    <mergeCell ref="AL39:AN39"/>
    <mergeCell ref="AO39:AP39"/>
    <mergeCell ref="AR39:AT39"/>
    <mergeCell ref="AU39:AV39"/>
    <mergeCell ref="AZ39:BB39"/>
    <mergeCell ref="BC39:BD39"/>
    <mergeCell ref="L40:W40"/>
    <mergeCell ref="X40:Y40"/>
    <mergeCell ref="Z40:AA40"/>
    <mergeCell ref="AB40:AC40"/>
    <mergeCell ref="AF40:AH40"/>
    <mergeCell ref="AQ40:AT40"/>
    <mergeCell ref="AU40:AV40"/>
    <mergeCell ref="Y41:AU41"/>
    <mergeCell ref="AB42:AU42"/>
    <mergeCell ref="R43:V43"/>
    <mergeCell ref="Y43:AU43"/>
    <mergeCell ref="R44:V44"/>
    <mergeCell ref="Y44:AF44"/>
    <mergeCell ref="AH44:AK44"/>
    <mergeCell ref="AN44:AV44"/>
    <mergeCell ref="R45:V45"/>
    <mergeCell ref="Y45:AF45"/>
    <mergeCell ref="AG45:AL45"/>
    <mergeCell ref="AN45:AV45"/>
    <mergeCell ref="R46:V46"/>
    <mergeCell ref="Y46:AF46"/>
    <mergeCell ref="AG46:AL46"/>
    <mergeCell ref="AN46:AV46"/>
    <mergeCell ref="AF19:AU20"/>
    <mergeCell ref="X30:Y31"/>
    <mergeCell ref="Z30:AA31"/>
    <mergeCell ref="AB30:AC31"/>
    <mergeCell ref="L41:P45"/>
    <mergeCell ref="R41:V42"/>
  </mergeCells>
  <phoneticPr fontId="3"/>
  <conditionalFormatting sqref="AF47:AL65536 L46:P65536 AM45:AV65536 Q45:AE65536 K1:M31 K33:K65536 AY30:CB65536 AY28 AG22:AU44 AD22:AD44 AF22:AF43 AD20 AD18 N17:P31 AF17:AS21 AT17:AU20 O16 AM14:AU16 CC1:IV1048576 AW1:AX1048576 A1:J1048576 AV1:AV44 AE1:AE44 Q1:W31 X1:AC44 Q41:W44 BX1:CB28 AY1:BW27 AF1:AL16 AD1:AD16 N1:P15 AM1:AU12 L32:L41">
    <cfRule type="cellIs" dxfId="21" priority="1" stopIfTrue="1" operator="equal">
      <formula>0</formula>
    </cfRule>
  </conditionalFormatting>
  <pageMargins left="0.86614173228346458" right="0.78740157480314965" top="0.98425196850393704" bottom="0.98425196850393704" header="0.51181102362204722" footer="0.78740157480314965"/>
  <pageSetup paperSize="9" scale="97" fitToWidth="1" fitToHeight="1" orientation="portrait" usePrinterDefaults="1" horizontalDpi="1200" verticalDpi="1200" r:id="rId1"/>
  <headerFooter alignWithMargins="0">
    <oddFooter>&amp;L&amp;"ＭＳ Ｐ明朝,標準"&amp;10　　&amp;8　※１ 勤労青少年とは、勤労に従事している者で26歳未満の者をいう。　　　　　　　　　　　　　　　　　　　
　　　 ※２ 指導者とは、普段の活動で日常的に指導している方、本所での活動で生活（宿泊）指導を含む全活動を指導する者に限ります。
　　　 ※３ いただいた個人情報は、ご利用にあたっての連絡に使用します。</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2:AL35"/>
  <sheetViews>
    <sheetView workbookViewId="0">
      <selection activeCell="X27" sqref="X27:AJ27"/>
    </sheetView>
  </sheetViews>
  <sheetFormatPr defaultRowHeight="13.5"/>
  <cols>
    <col min="1" max="38" width="2.25" style="8" customWidth="1"/>
    <col min="39" max="16384" width="9" style="8" customWidth="1"/>
  </cols>
  <sheetData>
    <row r="2" spans="1:38" ht="13.5" customHeight="1">
      <c r="L2" s="201" t="s">
        <v>141</v>
      </c>
      <c r="M2" s="201"/>
      <c r="N2" s="201"/>
      <c r="O2" s="201"/>
      <c r="P2" s="201"/>
      <c r="Q2" s="201"/>
      <c r="R2" s="201"/>
      <c r="S2" s="201"/>
      <c r="T2" s="201"/>
      <c r="U2" s="201"/>
      <c r="V2" s="201"/>
      <c r="W2" s="201"/>
      <c r="X2" s="201"/>
      <c r="Y2" s="201"/>
      <c r="Z2" s="201"/>
      <c r="AA2" s="201"/>
    </row>
    <row r="3" spans="1:38" ht="13.5" customHeight="1">
      <c r="L3" s="201"/>
      <c r="M3" s="201"/>
      <c r="N3" s="201"/>
      <c r="O3" s="201"/>
      <c r="P3" s="201"/>
      <c r="Q3" s="201"/>
      <c r="R3" s="201"/>
      <c r="S3" s="201"/>
      <c r="T3" s="201"/>
      <c r="U3" s="201"/>
      <c r="V3" s="201"/>
      <c r="W3" s="201"/>
      <c r="X3" s="201"/>
      <c r="Y3" s="201"/>
      <c r="Z3" s="201"/>
      <c r="AA3" s="201"/>
    </row>
    <row r="4" spans="1:38">
      <c r="AB4" s="259">
        <f>共通データ!O20</f>
        <v>0</v>
      </c>
      <c r="AC4" s="259"/>
      <c r="AD4" s="259"/>
      <c r="AE4" s="259"/>
      <c r="AF4" s="259"/>
      <c r="AG4" s="259"/>
      <c r="AH4" s="259"/>
      <c r="AI4" s="259"/>
      <c r="AJ4" s="259"/>
      <c r="AK4" s="259"/>
    </row>
    <row r="5" spans="1:38" ht="6" customHeight="1"/>
    <row r="6" spans="1:38">
      <c r="B6" s="8" t="s">
        <v>155</v>
      </c>
    </row>
    <row r="7" spans="1:38">
      <c r="E7" s="8" t="s">
        <v>210</v>
      </c>
      <c r="J7" s="230" t="s">
        <v>63</v>
      </c>
      <c r="K7" s="230"/>
    </row>
    <row r="8" spans="1:38">
      <c r="O8" s="201" t="s">
        <v>18</v>
      </c>
      <c r="P8" s="201"/>
      <c r="Q8" s="201"/>
      <c r="R8" s="201"/>
      <c r="S8" s="201"/>
      <c r="T8" s="201"/>
      <c r="V8" s="8">
        <f>共通データ!O3</f>
        <v>0</v>
      </c>
      <c r="W8" s="8"/>
      <c r="X8" s="8"/>
      <c r="Y8" s="8"/>
      <c r="Z8" s="8"/>
      <c r="AA8" s="8"/>
      <c r="AB8" s="8"/>
      <c r="AC8" s="8"/>
      <c r="AD8" s="8"/>
      <c r="AE8" s="8"/>
      <c r="AF8" s="8"/>
      <c r="AG8" s="8"/>
      <c r="AH8" s="8"/>
      <c r="AI8" s="8"/>
      <c r="AJ8" s="8"/>
      <c r="AK8" s="8"/>
    </row>
    <row r="9" spans="1:38">
      <c r="Y9" s="255">
        <f>共通データ!R4</f>
        <v>0</v>
      </c>
      <c r="Z9" s="8"/>
      <c r="AA9" s="8"/>
      <c r="AB9" s="8"/>
      <c r="AC9" s="8"/>
      <c r="AD9" s="8"/>
      <c r="AE9" s="8"/>
      <c r="AF9" s="8"/>
      <c r="AG9" s="8"/>
      <c r="AH9" s="8"/>
      <c r="AI9" s="8"/>
      <c r="AJ9" s="8"/>
      <c r="AK9" s="8"/>
    </row>
    <row r="10" spans="1:38" ht="13.5" customHeight="1">
      <c r="K10" s="201" t="s">
        <v>156</v>
      </c>
      <c r="L10" s="201"/>
      <c r="M10" s="201"/>
      <c r="O10" s="201" t="s">
        <v>40</v>
      </c>
      <c r="P10" s="201"/>
      <c r="Q10" s="201"/>
      <c r="R10" s="201"/>
      <c r="S10" s="201"/>
      <c r="T10" s="201"/>
      <c r="V10" s="251">
        <f>共通データ!O1</f>
        <v>0</v>
      </c>
      <c r="W10" s="251"/>
      <c r="X10" s="251"/>
      <c r="Y10" s="251"/>
      <c r="Z10" s="251"/>
      <c r="AA10" s="251"/>
      <c r="AB10" s="251"/>
      <c r="AC10" s="251"/>
      <c r="AD10" s="251"/>
      <c r="AE10" s="251"/>
      <c r="AF10" s="251"/>
      <c r="AG10" s="251"/>
      <c r="AH10" s="251"/>
      <c r="AI10" s="251"/>
      <c r="AJ10" s="251"/>
      <c r="AK10" s="251"/>
    </row>
    <row r="11" spans="1:38">
      <c r="V11" s="251"/>
      <c r="W11" s="251"/>
      <c r="X11" s="251"/>
      <c r="Y11" s="251"/>
      <c r="Z11" s="251"/>
      <c r="AA11" s="251"/>
      <c r="AB11" s="251"/>
      <c r="AC11" s="251"/>
      <c r="AD11" s="251"/>
      <c r="AE11" s="251"/>
      <c r="AF11" s="251"/>
      <c r="AG11" s="251"/>
      <c r="AH11" s="251"/>
      <c r="AI11" s="251"/>
      <c r="AJ11" s="251"/>
      <c r="AK11" s="251"/>
    </row>
    <row r="12" spans="1:38">
      <c r="O12" s="201" t="s">
        <v>139</v>
      </c>
      <c r="P12" s="201"/>
      <c r="Q12" s="201"/>
      <c r="R12" s="201"/>
      <c r="S12" s="201"/>
      <c r="T12" s="201"/>
      <c r="V12" s="252">
        <f>共通データ!O6</f>
        <v>0</v>
      </c>
      <c r="W12" s="252"/>
      <c r="X12" s="252"/>
      <c r="Y12" s="252"/>
      <c r="AA12" s="8">
        <f>共通データ!O7</f>
        <v>0</v>
      </c>
      <c r="AB12" s="8"/>
      <c r="AC12" s="8"/>
      <c r="AD12" s="8"/>
      <c r="AE12" s="8"/>
      <c r="AF12" s="8"/>
      <c r="AG12" s="8"/>
      <c r="AH12" s="8"/>
      <c r="AI12" s="271"/>
    </row>
    <row r="14" spans="1:38" ht="15" customHeight="1">
      <c r="A14" s="8" t="s">
        <v>545</v>
      </c>
    </row>
    <row r="15" spans="1:38" ht="6" customHeight="1"/>
    <row r="16" spans="1:38" ht="33.75" customHeight="1">
      <c r="A16" s="9"/>
      <c r="B16" s="16" t="s">
        <v>362</v>
      </c>
      <c r="C16" s="16"/>
      <c r="D16" s="16"/>
      <c r="E16" s="16"/>
      <c r="F16" s="16"/>
      <c r="G16" s="16"/>
      <c r="H16" s="32"/>
      <c r="I16" s="36"/>
      <c r="J16" s="231">
        <f>共通データ!O14</f>
        <v>0</v>
      </c>
      <c r="K16" s="231"/>
      <c r="L16" s="231"/>
      <c r="M16" s="231"/>
      <c r="N16" s="231"/>
      <c r="O16" s="231"/>
      <c r="P16" s="231"/>
      <c r="Q16" s="231"/>
      <c r="R16" s="231"/>
      <c r="S16" s="231"/>
      <c r="T16" s="231"/>
      <c r="U16" s="231"/>
      <c r="V16" s="231"/>
      <c r="W16" s="231"/>
      <c r="X16" s="231"/>
      <c r="Y16" s="231"/>
      <c r="Z16" s="231"/>
      <c r="AA16" s="231"/>
      <c r="AB16" s="231"/>
      <c r="AC16" s="231"/>
      <c r="AD16" s="231"/>
      <c r="AE16" s="231"/>
      <c r="AF16" s="231"/>
      <c r="AG16" s="231"/>
      <c r="AH16" s="231"/>
      <c r="AI16" s="231"/>
      <c r="AJ16" s="231"/>
      <c r="AK16" s="231"/>
      <c r="AL16" s="83"/>
    </row>
    <row r="17" spans="1:38" ht="33" customHeight="1">
      <c r="A17" s="14"/>
      <c r="B17" s="129" t="s">
        <v>212</v>
      </c>
      <c r="C17" s="129"/>
      <c r="D17" s="129"/>
      <c r="E17" s="129"/>
      <c r="F17" s="129"/>
      <c r="G17" s="129"/>
      <c r="H17" s="47"/>
      <c r="I17" s="218" t="s">
        <v>110</v>
      </c>
      <c r="J17" s="218"/>
      <c r="K17" s="236" t="s">
        <v>197</v>
      </c>
      <c r="L17" s="236"/>
      <c r="M17" s="236"/>
      <c r="N17" s="236"/>
      <c r="O17" s="236"/>
      <c r="P17" s="236"/>
      <c r="Q17" s="236"/>
      <c r="R17" s="236"/>
      <c r="S17" s="236"/>
      <c r="T17" s="236"/>
      <c r="U17" s="236"/>
      <c r="V17" s="236"/>
      <c r="W17" s="236"/>
      <c r="X17" s="236"/>
      <c r="Y17" s="236"/>
      <c r="Z17" s="236"/>
      <c r="AA17" s="236"/>
      <c r="AB17" s="236"/>
      <c r="AC17" s="236"/>
      <c r="AD17" s="236"/>
      <c r="AE17" s="236"/>
      <c r="AF17" s="236"/>
      <c r="AG17" s="236"/>
      <c r="AH17" s="261"/>
      <c r="AI17" s="54"/>
      <c r="AJ17" s="54"/>
      <c r="AK17" s="54"/>
      <c r="AL17" s="280" t="s">
        <v>192</v>
      </c>
    </row>
    <row r="18" spans="1:38" ht="33" customHeight="1">
      <c r="A18" s="112"/>
      <c r="B18" s="201"/>
      <c r="C18" s="201"/>
      <c r="D18" s="201"/>
      <c r="E18" s="201"/>
      <c r="F18" s="201"/>
      <c r="G18" s="201"/>
      <c r="H18" s="211"/>
      <c r="I18" s="219" t="s">
        <v>213</v>
      </c>
      <c r="J18" s="219"/>
      <c r="K18" s="237" t="s">
        <v>215</v>
      </c>
      <c r="L18" s="237"/>
      <c r="M18" s="237"/>
      <c r="N18" s="237"/>
      <c r="O18" s="237"/>
      <c r="P18" s="237"/>
      <c r="Q18" s="237"/>
      <c r="R18" s="237"/>
      <c r="S18" s="237"/>
      <c r="T18" s="237"/>
      <c r="U18" s="237"/>
      <c r="V18" s="237"/>
      <c r="W18" s="237"/>
      <c r="X18" s="237"/>
      <c r="Y18" s="237"/>
      <c r="Z18" s="237"/>
      <c r="AA18" s="237"/>
      <c r="AB18" s="237"/>
      <c r="AC18" s="237"/>
      <c r="AD18" s="237"/>
      <c r="AE18" s="237"/>
      <c r="AF18" s="237"/>
      <c r="AG18" s="237"/>
      <c r="AH18" s="262"/>
      <c r="AI18" s="272" t="s">
        <v>118</v>
      </c>
      <c r="AJ18" s="272"/>
      <c r="AK18" s="272"/>
      <c r="AL18" s="281" t="s">
        <v>192</v>
      </c>
    </row>
    <row r="19" spans="1:38" ht="28.5" customHeight="1">
      <c r="A19" s="112"/>
      <c r="B19" s="202" t="s">
        <v>546</v>
      </c>
      <c r="C19" s="202"/>
      <c r="D19" s="202"/>
      <c r="E19" s="202"/>
      <c r="F19" s="202"/>
      <c r="G19" s="202"/>
      <c r="H19" s="211"/>
      <c r="I19" s="219"/>
      <c r="J19" s="219"/>
      <c r="K19" s="219" t="s">
        <v>218</v>
      </c>
      <c r="L19" s="219"/>
      <c r="M19" s="242" t="s">
        <v>76</v>
      </c>
      <c r="N19" s="242"/>
      <c r="O19" s="242"/>
      <c r="P19" s="242"/>
      <c r="Q19" s="242"/>
      <c r="R19" s="242"/>
      <c r="S19" s="242"/>
      <c r="T19" s="242"/>
      <c r="U19" s="242"/>
      <c r="V19" s="242"/>
      <c r="W19" s="242"/>
      <c r="X19" s="242"/>
      <c r="Y19" s="242"/>
      <c r="Z19" s="242"/>
      <c r="AA19" s="242"/>
      <c r="AB19" s="242"/>
      <c r="AC19" s="242"/>
      <c r="AD19" s="242"/>
      <c r="AE19" s="242"/>
      <c r="AF19" s="242"/>
      <c r="AG19" s="242"/>
      <c r="AH19" s="263"/>
      <c r="AI19" s="273"/>
      <c r="AJ19" s="273"/>
      <c r="AK19" s="273"/>
      <c r="AL19" s="281" t="s">
        <v>192</v>
      </c>
    </row>
    <row r="20" spans="1:38" ht="27" customHeight="1">
      <c r="A20" s="112"/>
      <c r="B20" s="202"/>
      <c r="C20" s="202"/>
      <c r="D20" s="202"/>
      <c r="E20" s="202"/>
      <c r="F20" s="202"/>
      <c r="G20" s="202"/>
      <c r="H20" s="211"/>
      <c r="I20" s="220"/>
      <c r="J20" s="220"/>
      <c r="K20" s="220" t="s">
        <v>219</v>
      </c>
      <c r="L20" s="220"/>
      <c r="M20" s="243" t="s">
        <v>220</v>
      </c>
      <c r="N20" s="243"/>
      <c r="O20" s="243"/>
      <c r="P20" s="243"/>
      <c r="Q20" s="243"/>
      <c r="R20" s="243"/>
      <c r="S20" s="243"/>
      <c r="T20" s="243"/>
      <c r="U20" s="243"/>
      <c r="V20" s="243"/>
      <c r="W20" s="243"/>
      <c r="X20" s="243"/>
      <c r="Y20" s="243"/>
      <c r="Z20" s="243"/>
      <c r="AA20" s="243"/>
      <c r="AB20" s="243"/>
      <c r="AC20" s="243"/>
      <c r="AD20" s="243"/>
      <c r="AE20" s="243"/>
      <c r="AF20" s="243"/>
      <c r="AG20" s="243"/>
      <c r="AH20" s="264"/>
      <c r="AI20" s="274"/>
      <c r="AJ20" s="274"/>
      <c r="AK20" s="274"/>
      <c r="AL20" s="282" t="s">
        <v>192</v>
      </c>
    </row>
    <row r="21" spans="1:38" ht="27" customHeight="1">
      <c r="A21" s="112"/>
      <c r="B21" s="202"/>
      <c r="C21" s="202"/>
      <c r="D21" s="202"/>
      <c r="E21" s="202"/>
      <c r="F21" s="202"/>
      <c r="G21" s="202"/>
      <c r="H21" s="211"/>
      <c r="I21" s="221"/>
      <c r="J21" s="221"/>
      <c r="K21" s="221" t="s">
        <v>221</v>
      </c>
      <c r="L21" s="221"/>
      <c r="M21" s="244" t="s">
        <v>223</v>
      </c>
      <c r="N21" s="244"/>
      <c r="O21" s="244"/>
      <c r="P21" s="244"/>
      <c r="Q21" s="244"/>
      <c r="R21" s="244"/>
      <c r="S21" s="244"/>
      <c r="T21" s="244"/>
      <c r="U21" s="244"/>
      <c r="V21" s="244"/>
      <c r="W21" s="244"/>
      <c r="X21" s="244"/>
      <c r="Y21" s="244"/>
      <c r="Z21" s="244"/>
      <c r="AA21" s="244"/>
      <c r="AB21" s="244"/>
      <c r="AC21" s="244"/>
      <c r="AD21" s="244"/>
      <c r="AE21" s="244"/>
      <c r="AF21" s="244"/>
      <c r="AG21" s="244"/>
      <c r="AH21" s="265"/>
      <c r="AI21" s="275"/>
      <c r="AJ21" s="275"/>
      <c r="AK21" s="275"/>
      <c r="AL21" s="283" t="s">
        <v>192</v>
      </c>
    </row>
    <row r="22" spans="1:38" ht="75.75" customHeight="1">
      <c r="A22" s="112"/>
      <c r="B22" s="202"/>
      <c r="C22" s="202"/>
      <c r="D22" s="202"/>
      <c r="E22" s="202"/>
      <c r="F22" s="202"/>
      <c r="G22" s="202"/>
      <c r="H22" s="211"/>
      <c r="I22" s="220"/>
      <c r="J22" s="220"/>
      <c r="K22" s="220" t="s">
        <v>224</v>
      </c>
      <c r="L22" s="220"/>
      <c r="M22" s="243" t="s">
        <v>547</v>
      </c>
      <c r="N22" s="243"/>
      <c r="O22" s="243"/>
      <c r="P22" s="243"/>
      <c r="Q22" s="243"/>
      <c r="R22" s="243"/>
      <c r="S22" s="243"/>
      <c r="T22" s="243"/>
      <c r="U22" s="243"/>
      <c r="V22" s="243"/>
      <c r="W22" s="243"/>
      <c r="X22" s="243"/>
      <c r="Y22" s="243"/>
      <c r="Z22" s="243"/>
      <c r="AA22" s="243"/>
      <c r="AB22" s="243"/>
      <c r="AC22" s="243"/>
      <c r="AD22" s="243"/>
      <c r="AE22" s="243"/>
      <c r="AF22" s="243"/>
      <c r="AG22" s="243"/>
      <c r="AH22" s="264"/>
      <c r="AI22" s="274"/>
      <c r="AJ22" s="274"/>
      <c r="AK22" s="274"/>
      <c r="AL22" s="282" t="s">
        <v>192</v>
      </c>
    </row>
    <row r="23" spans="1:38" ht="27" customHeight="1">
      <c r="A23" s="112"/>
      <c r="B23" s="202"/>
      <c r="C23" s="202"/>
      <c r="D23" s="202"/>
      <c r="E23" s="202"/>
      <c r="F23" s="202"/>
      <c r="G23" s="202"/>
      <c r="H23" s="211"/>
      <c r="I23" s="222"/>
      <c r="J23" s="222"/>
      <c r="K23" s="222" t="s">
        <v>228</v>
      </c>
      <c r="L23" s="222"/>
      <c r="M23" s="245" t="s">
        <v>113</v>
      </c>
      <c r="N23" s="245"/>
      <c r="O23" s="245"/>
      <c r="P23" s="245"/>
      <c r="Q23" s="245"/>
      <c r="R23" s="245"/>
      <c r="S23" s="245"/>
      <c r="T23" s="245"/>
      <c r="U23" s="245"/>
      <c r="V23" s="245"/>
      <c r="W23" s="245"/>
      <c r="X23" s="245"/>
      <c r="Y23" s="245"/>
      <c r="Z23" s="245"/>
      <c r="AA23" s="245"/>
      <c r="AB23" s="245"/>
      <c r="AC23" s="245"/>
      <c r="AD23" s="245"/>
      <c r="AE23" s="245"/>
      <c r="AF23" s="245"/>
      <c r="AG23" s="245"/>
      <c r="AH23" s="266"/>
      <c r="AI23" s="276"/>
      <c r="AJ23" s="276"/>
      <c r="AK23" s="276"/>
      <c r="AL23" s="284" t="s">
        <v>192</v>
      </c>
    </row>
    <row r="24" spans="1:38" ht="27" customHeight="1">
      <c r="A24" s="112"/>
      <c r="B24" s="202"/>
      <c r="C24" s="202"/>
      <c r="D24" s="202"/>
      <c r="E24" s="202"/>
      <c r="F24" s="202"/>
      <c r="G24" s="202"/>
      <c r="H24" s="211"/>
      <c r="I24" s="223" t="s">
        <v>229</v>
      </c>
      <c r="J24" s="232"/>
      <c r="K24" s="238" t="s">
        <v>231</v>
      </c>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67"/>
      <c r="AI24" s="277"/>
      <c r="AJ24" s="277"/>
      <c r="AK24" s="277"/>
      <c r="AL24" s="285" t="s">
        <v>192</v>
      </c>
    </row>
    <row r="25" spans="1:38" ht="27" customHeight="1">
      <c r="A25" s="112"/>
      <c r="B25" s="202"/>
      <c r="C25" s="202"/>
      <c r="D25" s="202"/>
      <c r="E25" s="202"/>
      <c r="F25" s="202"/>
      <c r="G25" s="202"/>
      <c r="H25" s="211"/>
      <c r="I25" s="224" t="s">
        <v>23</v>
      </c>
      <c r="J25" s="219"/>
      <c r="K25" s="239" t="s">
        <v>232</v>
      </c>
      <c r="L25" s="239"/>
      <c r="M25" s="239"/>
      <c r="N25" s="239"/>
      <c r="O25" s="239"/>
      <c r="P25" s="239"/>
      <c r="Q25" s="239"/>
      <c r="R25" s="239"/>
      <c r="S25" s="239"/>
      <c r="T25" s="239"/>
      <c r="U25" s="239"/>
      <c r="V25" s="239"/>
      <c r="W25" s="239"/>
      <c r="X25" s="239"/>
      <c r="Y25" s="239"/>
      <c r="Z25" s="239"/>
      <c r="AA25" s="239"/>
      <c r="AB25" s="239"/>
      <c r="AC25" s="239"/>
      <c r="AD25" s="239"/>
      <c r="AE25" s="239"/>
      <c r="AF25" s="239"/>
      <c r="AG25" s="239"/>
      <c r="AH25" s="268"/>
      <c r="AI25" s="119"/>
      <c r="AJ25" s="119"/>
      <c r="AK25" s="119"/>
      <c r="AL25" s="286" t="s">
        <v>192</v>
      </c>
    </row>
    <row r="26" spans="1:38" ht="33.75" customHeight="1">
      <c r="A26" s="196"/>
      <c r="B26" s="203"/>
      <c r="C26" s="203"/>
      <c r="D26" s="203"/>
      <c r="E26" s="203"/>
      <c r="F26" s="203"/>
      <c r="G26" s="203"/>
      <c r="H26" s="212"/>
      <c r="I26" s="225"/>
      <c r="J26" s="233"/>
      <c r="K26" s="240" t="s">
        <v>37</v>
      </c>
      <c r="L26" s="240"/>
      <c r="M26" s="240"/>
      <c r="N26" s="240"/>
      <c r="O26" s="240"/>
      <c r="P26" s="240"/>
      <c r="Q26" s="240"/>
      <c r="R26" s="240"/>
      <c r="S26" s="240"/>
      <c r="T26" s="240"/>
      <c r="U26" s="240"/>
      <c r="V26" s="240"/>
      <c r="W26" s="240"/>
      <c r="X26" s="240"/>
      <c r="Y26" s="240"/>
      <c r="Z26" s="240"/>
      <c r="AA26" s="240"/>
      <c r="AB26" s="240"/>
      <c r="AC26" s="240"/>
      <c r="AD26" s="240"/>
      <c r="AE26" s="240"/>
      <c r="AF26" s="240"/>
      <c r="AG26" s="240"/>
      <c r="AH26" s="269"/>
      <c r="AI26" s="278"/>
      <c r="AJ26" s="278"/>
      <c r="AK26" s="278"/>
      <c r="AL26" s="287"/>
    </row>
    <row r="27" spans="1:38" ht="27" customHeight="1">
      <c r="A27" s="197"/>
      <c r="B27" s="30" t="s">
        <v>168</v>
      </c>
      <c r="C27" s="30"/>
      <c r="D27" s="30"/>
      <c r="E27" s="30"/>
      <c r="F27" s="30"/>
      <c r="G27" s="30"/>
      <c r="H27" s="213"/>
      <c r="I27" s="226">
        <f>共通データ!O18</f>
        <v>0</v>
      </c>
      <c r="J27" s="234"/>
      <c r="K27" s="234"/>
      <c r="L27" s="234"/>
      <c r="M27" s="234"/>
      <c r="N27" s="234"/>
      <c r="O27" s="234"/>
      <c r="P27" s="234"/>
      <c r="Q27" s="234"/>
      <c r="R27" s="234"/>
      <c r="S27" s="234"/>
      <c r="T27" s="234"/>
      <c r="U27" s="234"/>
      <c r="V27" s="253" t="s">
        <v>235</v>
      </c>
      <c r="W27" s="253"/>
      <c r="X27" s="234">
        <f>共通データ!O19</f>
        <v>0</v>
      </c>
      <c r="Y27" s="234"/>
      <c r="Z27" s="234"/>
      <c r="AA27" s="234"/>
      <c r="AB27" s="234"/>
      <c r="AC27" s="234"/>
      <c r="AD27" s="234"/>
      <c r="AE27" s="234"/>
      <c r="AF27" s="234"/>
      <c r="AG27" s="234"/>
      <c r="AH27" s="234"/>
      <c r="AI27" s="234"/>
      <c r="AJ27" s="234"/>
      <c r="AK27" s="279" t="s">
        <v>236</v>
      </c>
      <c r="AL27" s="288"/>
    </row>
    <row r="28" spans="1:38" ht="27" customHeight="1">
      <c r="A28" s="198" t="s">
        <v>237</v>
      </c>
      <c r="B28" s="204"/>
      <c r="C28" s="204"/>
      <c r="D28" s="204"/>
      <c r="E28" s="204"/>
      <c r="F28" s="204"/>
      <c r="G28" s="204"/>
      <c r="H28" s="204"/>
      <c r="I28" s="204"/>
      <c r="J28" s="204"/>
      <c r="K28" s="204"/>
      <c r="L28" s="204"/>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04"/>
      <c r="AK28" s="204"/>
      <c r="AL28" s="289"/>
    </row>
    <row r="29" spans="1:38" ht="27" customHeight="1">
      <c r="A29" s="199" t="s">
        <v>239</v>
      </c>
      <c r="B29" s="205"/>
      <c r="C29" s="205"/>
      <c r="D29" s="205"/>
      <c r="E29" s="205"/>
      <c r="F29" s="205"/>
      <c r="G29" s="208"/>
      <c r="H29" s="214"/>
      <c r="I29" s="140"/>
      <c r="J29" s="140"/>
      <c r="K29" s="140"/>
      <c r="L29" s="140"/>
      <c r="M29" s="123" t="s">
        <v>241</v>
      </c>
      <c r="N29" s="123"/>
      <c r="O29" s="123"/>
      <c r="P29" s="123"/>
      <c r="Q29" s="123"/>
      <c r="R29" s="123"/>
      <c r="S29" s="123"/>
      <c r="T29" s="123"/>
      <c r="U29" s="140"/>
      <c r="V29" s="140"/>
      <c r="W29" s="140"/>
      <c r="X29" s="140"/>
      <c r="Y29" s="256"/>
      <c r="Z29" s="214"/>
      <c r="AA29" s="140"/>
      <c r="AB29" s="140"/>
      <c r="AC29" s="123" t="s">
        <v>242</v>
      </c>
      <c r="AD29" s="123"/>
      <c r="AE29" s="123"/>
      <c r="AF29" s="123"/>
      <c r="AG29" s="123"/>
      <c r="AH29" s="123"/>
      <c r="AI29" s="123"/>
      <c r="AJ29" s="140"/>
      <c r="AK29" s="140"/>
      <c r="AL29" s="290"/>
    </row>
    <row r="30" spans="1:38" ht="27" customHeight="1">
      <c r="A30" s="200" t="s">
        <v>65</v>
      </c>
      <c r="B30" s="206"/>
      <c r="C30" s="206"/>
      <c r="D30" s="206"/>
      <c r="E30" s="206"/>
      <c r="F30" s="206"/>
      <c r="G30" s="209"/>
      <c r="H30" s="215"/>
      <c r="I30" s="227">
        <v>1200</v>
      </c>
      <c r="J30" s="235"/>
      <c r="K30" s="241" t="s">
        <v>244</v>
      </c>
      <c r="L30" s="241"/>
      <c r="M30" s="228"/>
      <c r="N30" s="228"/>
      <c r="O30" s="241" t="s">
        <v>41</v>
      </c>
      <c r="P30" s="241"/>
      <c r="Q30" s="247"/>
      <c r="R30" s="247"/>
      <c r="S30" s="241" t="s">
        <v>246</v>
      </c>
      <c r="T30" s="241"/>
      <c r="U30" s="250">
        <f>I30*M30*Q30</f>
        <v>0</v>
      </c>
      <c r="V30" s="250"/>
      <c r="W30" s="250"/>
      <c r="X30" s="241" t="s">
        <v>177</v>
      </c>
      <c r="Y30" s="257"/>
      <c r="Z30" s="215">
        <v>600</v>
      </c>
      <c r="AA30" s="228"/>
      <c r="AB30" s="241" t="s">
        <v>244</v>
      </c>
      <c r="AC30" s="241"/>
      <c r="AD30" s="228"/>
      <c r="AE30" s="228"/>
      <c r="AF30" s="260" t="s">
        <v>247</v>
      </c>
      <c r="AG30" s="260"/>
      <c r="AH30" s="270">
        <f>Z30*AD30</f>
        <v>0</v>
      </c>
      <c r="AI30" s="270"/>
      <c r="AJ30" s="270"/>
      <c r="AK30" s="260" t="s">
        <v>177</v>
      </c>
      <c r="AL30" s="291"/>
    </row>
    <row r="31" spans="1:38" ht="27" customHeight="1">
      <c r="A31" s="200" t="s">
        <v>249</v>
      </c>
      <c r="B31" s="206"/>
      <c r="C31" s="206"/>
      <c r="D31" s="206"/>
      <c r="E31" s="206"/>
      <c r="F31" s="206"/>
      <c r="G31" s="209"/>
      <c r="H31" s="215"/>
      <c r="I31" s="227">
        <v>1200</v>
      </c>
      <c r="J31" s="235"/>
      <c r="K31" s="241" t="s">
        <v>244</v>
      </c>
      <c r="L31" s="241"/>
      <c r="M31" s="228"/>
      <c r="N31" s="228"/>
      <c r="O31" s="241" t="s">
        <v>41</v>
      </c>
      <c r="P31" s="241"/>
      <c r="Q31" s="247"/>
      <c r="R31" s="247"/>
      <c r="S31" s="241" t="s">
        <v>246</v>
      </c>
      <c r="T31" s="241"/>
      <c r="U31" s="250">
        <f>I31*M31*Q31</f>
        <v>0</v>
      </c>
      <c r="V31" s="250"/>
      <c r="W31" s="250"/>
      <c r="X31" s="241" t="s">
        <v>177</v>
      </c>
      <c r="Y31" s="257"/>
      <c r="Z31" s="215">
        <v>600</v>
      </c>
      <c r="AA31" s="228"/>
      <c r="AB31" s="241" t="s">
        <v>244</v>
      </c>
      <c r="AC31" s="241"/>
      <c r="AD31" s="228"/>
      <c r="AE31" s="228"/>
      <c r="AF31" s="260" t="s">
        <v>247</v>
      </c>
      <c r="AG31" s="260"/>
      <c r="AH31" s="270">
        <f>Z31*AD31</f>
        <v>0</v>
      </c>
      <c r="AI31" s="270"/>
      <c r="AJ31" s="270"/>
      <c r="AK31" s="260" t="s">
        <v>177</v>
      </c>
      <c r="AL31" s="291"/>
    </row>
    <row r="32" spans="1:38" ht="25.5" customHeight="1">
      <c r="A32" s="200" t="s">
        <v>251</v>
      </c>
      <c r="B32" s="206"/>
      <c r="C32" s="206"/>
      <c r="D32" s="206"/>
      <c r="E32" s="206"/>
      <c r="F32" s="206"/>
      <c r="G32" s="209"/>
      <c r="H32" s="216"/>
      <c r="I32" s="228"/>
      <c r="J32" s="228"/>
      <c r="K32" s="241" t="s">
        <v>244</v>
      </c>
      <c r="L32" s="241"/>
      <c r="M32" s="246"/>
      <c r="N32" s="246"/>
      <c r="O32" s="241" t="s">
        <v>41</v>
      </c>
      <c r="P32" s="241"/>
      <c r="Q32" s="248"/>
      <c r="R32" s="248"/>
      <c r="S32" s="241" t="s">
        <v>246</v>
      </c>
      <c r="T32" s="241"/>
      <c r="U32" s="250">
        <f>I32*M32*Q32</f>
        <v>0</v>
      </c>
      <c r="V32" s="250"/>
      <c r="W32" s="250"/>
      <c r="X32" s="241" t="s">
        <v>177</v>
      </c>
      <c r="Y32" s="257"/>
      <c r="Z32" s="215"/>
      <c r="AA32" s="228"/>
      <c r="AB32" s="241" t="s">
        <v>244</v>
      </c>
      <c r="AC32" s="241"/>
      <c r="AD32" s="228"/>
      <c r="AE32" s="228"/>
      <c r="AF32" s="260" t="s">
        <v>247</v>
      </c>
      <c r="AG32" s="260"/>
      <c r="AH32" s="270">
        <f>Z32*AD32</f>
        <v>0</v>
      </c>
      <c r="AI32" s="270"/>
      <c r="AJ32" s="270"/>
      <c r="AK32" s="260" t="s">
        <v>177</v>
      </c>
      <c r="AL32" s="292"/>
    </row>
    <row r="33" spans="1:38" ht="17.25" customHeight="1">
      <c r="A33" s="200" t="s">
        <v>202</v>
      </c>
      <c r="B33" s="206"/>
      <c r="C33" s="206"/>
      <c r="D33" s="206"/>
      <c r="E33" s="206"/>
      <c r="F33" s="206"/>
      <c r="G33" s="209"/>
      <c r="H33" s="216"/>
      <c r="I33" s="227">
        <v>1200</v>
      </c>
      <c r="J33" s="235"/>
      <c r="K33" s="241" t="s">
        <v>244</v>
      </c>
      <c r="L33" s="241"/>
      <c r="M33" s="246"/>
      <c r="N33" s="246"/>
      <c r="O33" s="241" t="s">
        <v>41</v>
      </c>
      <c r="P33" s="241"/>
      <c r="Q33" s="248"/>
      <c r="R33" s="248"/>
      <c r="S33" s="241" t="s">
        <v>246</v>
      </c>
      <c r="T33" s="241"/>
      <c r="U33" s="250">
        <f>I33*M33*Q33</f>
        <v>0</v>
      </c>
      <c r="V33" s="250"/>
      <c r="W33" s="250"/>
      <c r="X33" s="241" t="s">
        <v>177</v>
      </c>
      <c r="Y33" s="257"/>
      <c r="Z33" s="215">
        <v>600</v>
      </c>
      <c r="AA33" s="228"/>
      <c r="AB33" s="241" t="s">
        <v>244</v>
      </c>
      <c r="AC33" s="241"/>
      <c r="AD33" s="246"/>
      <c r="AE33" s="246"/>
      <c r="AF33" s="260" t="s">
        <v>247</v>
      </c>
      <c r="AG33" s="260"/>
      <c r="AH33" s="270">
        <f>Z33*AD33</f>
        <v>0</v>
      </c>
      <c r="AI33" s="270"/>
      <c r="AJ33" s="270"/>
      <c r="AK33" s="260" t="s">
        <v>177</v>
      </c>
      <c r="AL33" s="292"/>
    </row>
    <row r="34" spans="1:38" ht="17.25" customHeight="1">
      <c r="A34" s="200" t="s">
        <v>254</v>
      </c>
      <c r="B34" s="206"/>
      <c r="C34" s="206"/>
      <c r="D34" s="206"/>
      <c r="E34" s="206"/>
      <c r="F34" s="206"/>
      <c r="G34" s="209"/>
      <c r="H34" s="216"/>
      <c r="I34" s="229">
        <v>2150</v>
      </c>
      <c r="J34" s="229"/>
      <c r="K34" s="241" t="s">
        <v>244</v>
      </c>
      <c r="L34" s="241"/>
      <c r="M34" s="228"/>
      <c r="N34" s="228"/>
      <c r="O34" s="241" t="s">
        <v>41</v>
      </c>
      <c r="P34" s="241"/>
      <c r="Q34" s="247"/>
      <c r="R34" s="247"/>
      <c r="S34" s="241" t="s">
        <v>246</v>
      </c>
      <c r="T34" s="241"/>
      <c r="U34" s="250">
        <f>I34*M34*Q34</f>
        <v>0</v>
      </c>
      <c r="V34" s="250"/>
      <c r="W34" s="250"/>
      <c r="X34" s="241" t="s">
        <v>177</v>
      </c>
      <c r="Y34" s="257"/>
      <c r="Z34" s="258">
        <v>1075</v>
      </c>
      <c r="AA34" s="235"/>
      <c r="AB34" s="241" t="s">
        <v>244</v>
      </c>
      <c r="AC34" s="241"/>
      <c r="AD34" s="228"/>
      <c r="AE34" s="228"/>
      <c r="AF34" s="260" t="s">
        <v>247</v>
      </c>
      <c r="AG34" s="260"/>
      <c r="AH34" s="270">
        <f>Z34*AD34</f>
        <v>0</v>
      </c>
      <c r="AI34" s="270"/>
      <c r="AJ34" s="270"/>
      <c r="AK34" s="260" t="s">
        <v>177</v>
      </c>
      <c r="AL34" s="292"/>
    </row>
    <row r="35" spans="1:38" ht="17.25" customHeight="1">
      <c r="A35" s="113"/>
      <c r="B35" s="207"/>
      <c r="C35" s="207"/>
      <c r="D35" s="207"/>
      <c r="E35" s="207"/>
      <c r="F35" s="207"/>
      <c r="G35" s="210"/>
      <c r="H35" s="217"/>
      <c r="I35" s="207"/>
      <c r="J35" s="207"/>
      <c r="K35" s="207"/>
      <c r="L35" s="207"/>
      <c r="M35" s="207"/>
      <c r="N35" s="20" t="s">
        <v>211</v>
      </c>
      <c r="O35" s="20"/>
      <c r="P35" s="20"/>
      <c r="Q35" s="20"/>
      <c r="R35" s="20"/>
      <c r="S35" s="249">
        <f>U30+U31+U32+U33+U34</f>
        <v>0</v>
      </c>
      <c r="T35" s="249"/>
      <c r="U35" s="249"/>
      <c r="V35" s="249"/>
      <c r="W35" s="249"/>
      <c r="X35" s="254" t="s">
        <v>177</v>
      </c>
      <c r="Y35" s="210"/>
      <c r="Z35" s="217"/>
      <c r="AA35" s="20" t="s">
        <v>255</v>
      </c>
      <c r="AB35" s="20"/>
      <c r="AC35" s="20"/>
      <c r="AD35" s="20"/>
      <c r="AE35" s="20"/>
      <c r="AF35" s="249">
        <f>SUM(AH30:AJ34)</f>
        <v>0</v>
      </c>
      <c r="AG35" s="249"/>
      <c r="AH35" s="249"/>
      <c r="AI35" s="249"/>
      <c r="AJ35" s="249"/>
      <c r="AK35" s="254" t="s">
        <v>177</v>
      </c>
      <c r="AL35" s="293"/>
    </row>
    <row r="36" spans="1:38" ht="17.25" customHeight="1"/>
    <row r="37" spans="1:38" ht="17.25" customHeight="1"/>
    <row r="38" spans="1:38" ht="17.25" customHeight="1"/>
    <row r="39" spans="1:38" ht="17.25" customHeight="1"/>
  </sheetData>
  <mergeCells count="124">
    <mergeCell ref="L2:AA2"/>
    <mergeCell ref="AB4:AK4"/>
    <mergeCell ref="J7:K7"/>
    <mergeCell ref="O8:T8"/>
    <mergeCell ref="V8:AK8"/>
    <mergeCell ref="Y9:AK9"/>
    <mergeCell ref="K10:M10"/>
    <mergeCell ref="O10:T10"/>
    <mergeCell ref="O12:T12"/>
    <mergeCell ref="V12:Y12"/>
    <mergeCell ref="AA12:AH12"/>
    <mergeCell ref="B16:G16"/>
    <mergeCell ref="J16:AK16"/>
    <mergeCell ref="I17:J17"/>
    <mergeCell ref="K17:AH17"/>
    <mergeCell ref="AI17:AK17"/>
    <mergeCell ref="I18:J18"/>
    <mergeCell ref="K18:AH18"/>
    <mergeCell ref="AI18:AK18"/>
    <mergeCell ref="K19:L19"/>
    <mergeCell ref="M19:AH19"/>
    <mergeCell ref="AI19:AK19"/>
    <mergeCell ref="K20:L20"/>
    <mergeCell ref="M20:AH20"/>
    <mergeCell ref="AI20:AK20"/>
    <mergeCell ref="K21:L21"/>
    <mergeCell ref="M21:AH21"/>
    <mergeCell ref="AI21:AK21"/>
    <mergeCell ref="K22:L22"/>
    <mergeCell ref="M22:AH22"/>
    <mergeCell ref="AI22:AK22"/>
    <mergeCell ref="K23:L23"/>
    <mergeCell ref="M23:AH23"/>
    <mergeCell ref="AI23:AK23"/>
    <mergeCell ref="I24:J24"/>
    <mergeCell ref="K24:AH24"/>
    <mergeCell ref="AI24:AK24"/>
    <mergeCell ref="I25:J25"/>
    <mergeCell ref="K25:AH25"/>
    <mergeCell ref="I26:J26"/>
    <mergeCell ref="K26:AH26"/>
    <mergeCell ref="B27:G27"/>
    <mergeCell ref="I27:U27"/>
    <mergeCell ref="V27:W27"/>
    <mergeCell ref="X27:AJ27"/>
    <mergeCell ref="AK27:AL27"/>
    <mergeCell ref="A28:AL28"/>
    <mergeCell ref="A29:G29"/>
    <mergeCell ref="M29:T29"/>
    <mergeCell ref="AC29:AI29"/>
    <mergeCell ref="A30:G30"/>
    <mergeCell ref="I30:J30"/>
    <mergeCell ref="K30:L30"/>
    <mergeCell ref="M30:N30"/>
    <mergeCell ref="O30:P30"/>
    <mergeCell ref="Q30:R30"/>
    <mergeCell ref="S30:T30"/>
    <mergeCell ref="U30:W30"/>
    <mergeCell ref="Z30:AA30"/>
    <mergeCell ref="AB30:AC30"/>
    <mergeCell ref="AD30:AE30"/>
    <mergeCell ref="AF30:AG30"/>
    <mergeCell ref="AH30:AJ30"/>
    <mergeCell ref="A31:G31"/>
    <mergeCell ref="I31:J31"/>
    <mergeCell ref="K31:L31"/>
    <mergeCell ref="M31:N31"/>
    <mergeCell ref="O31:P31"/>
    <mergeCell ref="Q31:R31"/>
    <mergeCell ref="S31:T31"/>
    <mergeCell ref="U31:W31"/>
    <mergeCell ref="Z31:AA31"/>
    <mergeCell ref="AB31:AC31"/>
    <mergeCell ref="AD31:AE31"/>
    <mergeCell ref="AF31:AG31"/>
    <mergeCell ref="AH31:AJ31"/>
    <mergeCell ref="A32:G32"/>
    <mergeCell ref="I32:J32"/>
    <mergeCell ref="K32:L32"/>
    <mergeCell ref="M32:N32"/>
    <mergeCell ref="O32:P32"/>
    <mergeCell ref="Q32:R32"/>
    <mergeCell ref="S32:T32"/>
    <mergeCell ref="U32:W32"/>
    <mergeCell ref="Z32:AA32"/>
    <mergeCell ref="AB32:AC32"/>
    <mergeCell ref="AD32:AE32"/>
    <mergeCell ref="AF32:AG32"/>
    <mergeCell ref="AH32:AJ32"/>
    <mergeCell ref="A33:G33"/>
    <mergeCell ref="I33:J33"/>
    <mergeCell ref="K33:L33"/>
    <mergeCell ref="M33:N33"/>
    <mergeCell ref="O33:P33"/>
    <mergeCell ref="Q33:R33"/>
    <mergeCell ref="S33:T33"/>
    <mergeCell ref="U33:W33"/>
    <mergeCell ref="Z33:AA33"/>
    <mergeCell ref="AB33:AC33"/>
    <mergeCell ref="AD33:AE33"/>
    <mergeCell ref="AF33:AG33"/>
    <mergeCell ref="AH33:AJ33"/>
    <mergeCell ref="A34:G34"/>
    <mergeCell ref="I34:J34"/>
    <mergeCell ref="K34:L34"/>
    <mergeCell ref="M34:N34"/>
    <mergeCell ref="O34:P34"/>
    <mergeCell ref="Q34:R34"/>
    <mergeCell ref="S34:T34"/>
    <mergeCell ref="U34:W34"/>
    <mergeCell ref="Z34:AA34"/>
    <mergeCell ref="AB34:AC34"/>
    <mergeCell ref="AD34:AE34"/>
    <mergeCell ref="AF34:AG34"/>
    <mergeCell ref="AH34:AJ34"/>
    <mergeCell ref="N35:R35"/>
    <mergeCell ref="S35:W35"/>
    <mergeCell ref="AA35:AE35"/>
    <mergeCell ref="AF35:AJ35"/>
    <mergeCell ref="V10:AK11"/>
    <mergeCell ref="B17:G18"/>
    <mergeCell ref="AI25:AK26"/>
    <mergeCell ref="AL25:AL26"/>
    <mergeCell ref="B19:G26"/>
  </mergeCells>
  <phoneticPr fontId="14" type="Hiragana"/>
  <conditionalFormatting sqref="AB4">
    <cfRule type="cellIs" dxfId="20" priority="1" stopIfTrue="1" operator="equal">
      <formula>0</formula>
    </cfRule>
  </conditionalFormatting>
  <conditionalFormatting sqref="A1:IL3 A4:AA4 AL4:IL4 A5:IL6 A7:C7 E7:IL7 A8:S8 U8:IL8 A9:IL9 A10:S10 U10:IL10 A11:IL11 A12:S12 U12:V12 Z12:AA12 AI12:IL12 A13:IL16 A17:K17 AL17:IL25 A18 H18:K23 A19:B19 M19:M23 A20:A26 H24:I26 K24:K26 AM26:IL28 A27:I27 X27 A28:A29 H29:IL29 A30:IL65526">
    <cfRule type="cellIs" dxfId="19" priority="2" stopIfTrue="1" operator="equal">
      <formula>0</formula>
    </cfRule>
  </conditionalFormatting>
  <pageMargins left="0.7" right="0.7" top="0.75" bottom="0.75"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K2:BC33"/>
  <sheetViews>
    <sheetView topLeftCell="I1" zoomScaleSheetLayoutView="100" workbookViewId="0">
      <selection activeCell="K1" sqref="K1"/>
    </sheetView>
  </sheetViews>
  <sheetFormatPr defaultColWidth="2.25" defaultRowHeight="13.5"/>
  <cols>
    <col min="1" max="1" width="2.25" style="1" bestFit="1" customWidth="0"/>
    <col min="2" max="16384" width="2.25" style="1"/>
  </cols>
  <sheetData>
    <row r="2" spans="11:48" ht="27" customHeight="1">
      <c r="M2" s="316" t="s">
        <v>161</v>
      </c>
      <c r="N2" s="316"/>
      <c r="O2" s="316"/>
      <c r="P2" s="316"/>
      <c r="Q2" s="316"/>
      <c r="R2" s="316"/>
      <c r="S2" s="316"/>
      <c r="T2" s="316"/>
      <c r="U2" s="316"/>
      <c r="V2" s="316"/>
      <c r="W2" s="316"/>
      <c r="X2" s="316"/>
      <c r="Y2" s="316"/>
      <c r="AF2" s="386" t="s">
        <v>155</v>
      </c>
      <c r="AG2" s="386"/>
      <c r="AH2" s="386"/>
      <c r="AI2" s="386"/>
      <c r="AJ2" s="386"/>
      <c r="AK2" s="386"/>
      <c r="AL2" s="386"/>
      <c r="AM2" s="386"/>
      <c r="AN2" s="386"/>
      <c r="AO2" s="386"/>
      <c r="AP2" s="386"/>
      <c r="AQ2" s="386"/>
      <c r="AR2" s="386"/>
      <c r="AS2" s="386"/>
      <c r="AT2" s="386"/>
    </row>
    <row r="3" spans="11:48" ht="3.75" customHeight="1"/>
    <row r="4" spans="11:48" ht="26.25" customHeight="1">
      <c r="K4" s="294"/>
      <c r="L4" s="302" t="s">
        <v>40</v>
      </c>
      <c r="M4" s="302"/>
      <c r="N4" s="302"/>
      <c r="O4" s="302"/>
      <c r="P4" s="302"/>
      <c r="Q4" s="302"/>
      <c r="R4" s="326"/>
      <c r="S4" s="334"/>
      <c r="T4" s="308"/>
      <c r="U4" s="363">
        <f>共通データ!O1</f>
        <v>0</v>
      </c>
      <c r="V4" s="363"/>
      <c r="W4" s="363"/>
      <c r="X4" s="363"/>
      <c r="Y4" s="363"/>
      <c r="Z4" s="363"/>
      <c r="AA4" s="363"/>
      <c r="AB4" s="363"/>
      <c r="AC4" s="363"/>
      <c r="AD4" s="363"/>
      <c r="AE4" s="363"/>
      <c r="AF4" s="363"/>
      <c r="AG4" s="363"/>
      <c r="AH4" s="363"/>
      <c r="AI4" s="363"/>
      <c r="AJ4" s="363"/>
      <c r="AK4" s="363"/>
      <c r="AL4" s="363"/>
      <c r="AM4" s="363"/>
      <c r="AN4" s="363"/>
      <c r="AO4" s="363"/>
      <c r="AP4" s="363"/>
      <c r="AQ4" s="363"/>
      <c r="AR4" s="363"/>
      <c r="AS4" s="363"/>
      <c r="AT4" s="363"/>
      <c r="AU4" s="308"/>
      <c r="AV4" s="398"/>
    </row>
    <row r="5" spans="11:48" ht="26.25" customHeight="1">
      <c r="K5" s="295"/>
      <c r="L5" s="303" t="s">
        <v>206</v>
      </c>
      <c r="M5" s="303"/>
      <c r="N5" s="303"/>
      <c r="O5" s="303"/>
      <c r="P5" s="303"/>
      <c r="Q5" s="303"/>
      <c r="R5" s="327"/>
      <c r="S5" s="335"/>
      <c r="T5" s="348"/>
      <c r="U5" s="364">
        <f>共通データ!O6</f>
        <v>0</v>
      </c>
      <c r="V5" s="364"/>
      <c r="W5" s="364"/>
      <c r="X5" s="364"/>
      <c r="Y5" s="382"/>
      <c r="Z5" s="384">
        <f>共通データ!O7</f>
        <v>0</v>
      </c>
      <c r="AA5" s="384"/>
      <c r="AB5" s="384"/>
      <c r="AC5" s="384"/>
      <c r="AD5" s="384"/>
      <c r="AE5" s="384"/>
      <c r="AF5" s="384"/>
      <c r="AG5" s="384"/>
      <c r="AH5" s="384"/>
      <c r="AI5" s="384"/>
      <c r="AJ5" s="384"/>
      <c r="AK5" s="384"/>
      <c r="AL5" s="384"/>
      <c r="AM5" s="348"/>
      <c r="AN5" s="348"/>
      <c r="AO5" s="348"/>
      <c r="AP5" s="348"/>
      <c r="AQ5" s="348"/>
      <c r="AR5" s="348"/>
      <c r="AS5" s="348"/>
      <c r="AT5" s="348"/>
      <c r="AU5" s="348"/>
      <c r="AV5" s="399"/>
    </row>
    <row r="6" spans="11:48" ht="26.25" customHeight="1">
      <c r="K6" s="296"/>
      <c r="L6" s="304" t="s">
        <v>18</v>
      </c>
      <c r="M6" s="304"/>
      <c r="N6" s="304"/>
      <c r="O6" s="304"/>
      <c r="P6" s="304"/>
      <c r="Q6" s="304"/>
      <c r="R6" s="317"/>
      <c r="S6" s="336"/>
      <c r="T6" s="349"/>
      <c r="U6" s="365" t="s">
        <v>36</v>
      </c>
      <c r="V6" s="373">
        <f>共通データ!P2</f>
        <v>0</v>
      </c>
      <c r="W6" s="373"/>
      <c r="X6" s="373"/>
      <c r="Y6" s="373"/>
      <c r="Z6" s="373"/>
      <c r="AA6" s="373"/>
      <c r="AB6" s="373"/>
      <c r="AC6" s="349"/>
      <c r="AD6" s="349"/>
      <c r="AE6" s="349"/>
      <c r="AF6" s="349"/>
      <c r="AG6" s="349"/>
      <c r="AH6" s="349"/>
      <c r="AI6" s="349"/>
      <c r="AJ6" s="349"/>
      <c r="AK6" s="349"/>
      <c r="AL6" s="349"/>
      <c r="AM6" s="349"/>
      <c r="AN6" s="349"/>
      <c r="AO6" s="349"/>
      <c r="AP6" s="349"/>
      <c r="AQ6" s="349"/>
      <c r="AR6" s="349"/>
      <c r="AS6" s="349"/>
      <c r="AT6" s="349"/>
      <c r="AU6" s="349"/>
      <c r="AV6" s="400"/>
    </row>
    <row r="7" spans="11:48" ht="19.5" customHeight="1">
      <c r="K7" s="297"/>
      <c r="L7" s="305"/>
      <c r="M7" s="305"/>
      <c r="N7" s="305"/>
      <c r="O7" s="305"/>
      <c r="P7" s="305"/>
      <c r="Q7" s="305"/>
      <c r="R7" s="328"/>
      <c r="S7" s="337"/>
      <c r="U7" s="366">
        <f>共通データ!O3</f>
        <v>0</v>
      </c>
      <c r="V7" s="366"/>
      <c r="W7" s="366"/>
      <c r="X7" s="366"/>
      <c r="Y7" s="366"/>
      <c r="Z7" s="366"/>
      <c r="AA7" s="366"/>
      <c r="AB7" s="366"/>
      <c r="AC7" s="366"/>
      <c r="AD7" s="366"/>
      <c r="AE7" s="366"/>
      <c r="AF7" s="366"/>
      <c r="AG7" s="366"/>
      <c r="AH7" s="366"/>
      <c r="AI7" s="366"/>
      <c r="AJ7" s="366"/>
      <c r="AK7" s="366"/>
      <c r="AL7" s="366"/>
      <c r="AM7" s="366"/>
      <c r="AN7" s="366"/>
      <c r="AO7" s="366"/>
      <c r="AP7" s="366"/>
      <c r="AQ7" s="366"/>
      <c r="AR7" s="366"/>
      <c r="AS7" s="366"/>
      <c r="AT7" s="366"/>
      <c r="AV7" s="401"/>
    </row>
    <row r="8" spans="11:48" ht="19.5" customHeight="1">
      <c r="K8" s="297"/>
      <c r="L8" s="305"/>
      <c r="M8" s="305"/>
      <c r="N8" s="305"/>
      <c r="O8" s="305"/>
      <c r="P8" s="305"/>
      <c r="Q8" s="305"/>
      <c r="R8" s="328"/>
      <c r="S8" s="338"/>
      <c r="T8" s="350"/>
      <c r="U8" s="350"/>
      <c r="V8" s="350"/>
      <c r="W8" s="350"/>
      <c r="X8" s="381">
        <f>共通データ!R4</f>
        <v>0</v>
      </c>
      <c r="Y8" s="381"/>
      <c r="Z8" s="381"/>
      <c r="AA8" s="381"/>
      <c r="AB8" s="381"/>
      <c r="AC8" s="381"/>
      <c r="AD8" s="381"/>
      <c r="AE8" s="381"/>
      <c r="AF8" s="381"/>
      <c r="AG8" s="381"/>
      <c r="AH8" s="381"/>
      <c r="AI8" s="381"/>
      <c r="AJ8" s="381"/>
      <c r="AK8" s="381"/>
      <c r="AL8" s="381"/>
      <c r="AM8" s="381"/>
      <c r="AN8" s="381"/>
      <c r="AO8" s="381"/>
      <c r="AP8" s="381"/>
      <c r="AQ8" s="381"/>
      <c r="AR8" s="381"/>
      <c r="AS8" s="381"/>
      <c r="AT8" s="381"/>
      <c r="AU8" s="350"/>
      <c r="AV8" s="402"/>
    </row>
    <row r="9" spans="11:48" ht="26.25" customHeight="1">
      <c r="K9" s="298"/>
      <c r="L9" s="306"/>
      <c r="M9" s="306"/>
      <c r="N9" s="306"/>
      <c r="O9" s="306"/>
      <c r="P9" s="306"/>
      <c r="Q9" s="306"/>
      <c r="R9" s="318"/>
      <c r="S9" s="339" t="s">
        <v>195</v>
      </c>
      <c r="T9" s="351"/>
      <c r="U9" s="351"/>
      <c r="V9" s="324"/>
      <c r="W9" s="377">
        <f>共通データ!O8</f>
        <v>0</v>
      </c>
      <c r="X9" s="377"/>
      <c r="Y9" s="377"/>
      <c r="Z9" s="377"/>
      <c r="AA9" s="377"/>
      <c r="AB9" s="377"/>
      <c r="AC9" s="377"/>
      <c r="AD9" s="377"/>
      <c r="AE9" s="377"/>
      <c r="AF9" s="377"/>
      <c r="AG9" s="324"/>
      <c r="AH9" s="351" t="s">
        <v>257</v>
      </c>
      <c r="AI9" s="351"/>
      <c r="AJ9" s="351"/>
      <c r="AK9" s="324"/>
      <c r="AL9" s="377">
        <f>共通データ!O9</f>
        <v>0</v>
      </c>
      <c r="AM9" s="377"/>
      <c r="AN9" s="377"/>
      <c r="AO9" s="377"/>
      <c r="AP9" s="377"/>
      <c r="AQ9" s="377"/>
      <c r="AR9" s="377"/>
      <c r="AS9" s="377"/>
      <c r="AT9" s="377"/>
      <c r="AU9" s="377"/>
      <c r="AV9" s="403"/>
    </row>
    <row r="10" spans="11:48" ht="26.25" customHeight="1">
      <c r="K10" s="296"/>
      <c r="L10" s="304" t="s">
        <v>258</v>
      </c>
      <c r="M10" s="304"/>
      <c r="N10" s="304"/>
      <c r="O10" s="304"/>
      <c r="P10" s="304"/>
      <c r="Q10" s="304"/>
      <c r="R10" s="317"/>
      <c r="S10" s="320"/>
      <c r="T10" s="323"/>
      <c r="U10" s="323"/>
      <c r="V10" s="374">
        <f>共通データ!O10</f>
        <v>0</v>
      </c>
      <c r="W10" s="374"/>
      <c r="X10" s="374"/>
      <c r="Y10" s="374"/>
      <c r="Z10" s="374"/>
      <c r="AA10" s="374"/>
      <c r="AB10" s="374"/>
      <c r="AC10" s="374"/>
      <c r="AD10" s="374"/>
      <c r="AE10" s="374"/>
      <c r="AF10" s="374"/>
      <c r="AG10" s="374"/>
      <c r="AH10" s="374"/>
      <c r="AI10" s="323"/>
      <c r="AJ10" s="323"/>
      <c r="AK10" s="323"/>
      <c r="AL10" s="323"/>
      <c r="AM10" s="323"/>
      <c r="AN10" s="323"/>
      <c r="AO10" s="323"/>
      <c r="AP10" s="323"/>
      <c r="AQ10" s="323"/>
      <c r="AR10" s="323"/>
      <c r="AS10" s="323"/>
      <c r="AT10" s="323"/>
      <c r="AU10" s="323"/>
      <c r="AV10" s="404"/>
    </row>
    <row r="11" spans="11:48" ht="26.25" customHeight="1">
      <c r="K11" s="298"/>
      <c r="L11" s="306"/>
      <c r="M11" s="306"/>
      <c r="N11" s="306"/>
      <c r="O11" s="306"/>
      <c r="P11" s="306"/>
      <c r="Q11" s="306"/>
      <c r="R11" s="318"/>
      <c r="S11" s="339" t="s">
        <v>195</v>
      </c>
      <c r="T11" s="351"/>
      <c r="U11" s="351"/>
      <c r="V11" s="324"/>
      <c r="W11" s="377">
        <f>共通データ!O11</f>
        <v>0</v>
      </c>
      <c r="X11" s="377"/>
      <c r="Y11" s="377"/>
      <c r="Z11" s="377"/>
      <c r="AA11" s="377"/>
      <c r="AB11" s="377"/>
      <c r="AC11" s="377"/>
      <c r="AD11" s="377"/>
      <c r="AE11" s="377"/>
      <c r="AF11" s="377"/>
      <c r="AG11" s="324"/>
      <c r="AH11" s="351" t="s">
        <v>257</v>
      </c>
      <c r="AI11" s="351"/>
      <c r="AJ11" s="351"/>
      <c r="AK11" s="324"/>
      <c r="AL11" s="377">
        <f>共通データ!O12</f>
        <v>0</v>
      </c>
      <c r="AM11" s="377"/>
      <c r="AN11" s="377"/>
      <c r="AO11" s="377"/>
      <c r="AP11" s="377"/>
      <c r="AQ11" s="377"/>
      <c r="AR11" s="377"/>
      <c r="AS11" s="377"/>
      <c r="AT11" s="377"/>
      <c r="AU11" s="377"/>
      <c r="AV11" s="403"/>
    </row>
    <row r="12" spans="11:48" ht="30" customHeight="1">
      <c r="K12" s="299"/>
      <c r="L12" s="307" t="s">
        <v>260</v>
      </c>
      <c r="M12" s="307"/>
      <c r="N12" s="307"/>
      <c r="O12" s="307"/>
      <c r="P12" s="307"/>
      <c r="Q12" s="307"/>
      <c r="R12" s="329"/>
      <c r="S12" s="340"/>
      <c r="T12" s="352" t="str">
        <f>IF(OR(ISBLANK(共通データ!O18),共通データ!O18=0),"　　　　年　　月　　日",共通データ!O18)</f>
        <v>　　　　年　　月　　日</v>
      </c>
      <c r="U12" s="352"/>
      <c r="V12" s="352"/>
      <c r="W12" s="352"/>
      <c r="X12" s="352"/>
      <c r="Y12" s="352"/>
      <c r="Z12" s="352"/>
      <c r="AA12" s="352"/>
      <c r="AB12" s="352"/>
      <c r="AC12" s="352"/>
      <c r="AD12" s="385">
        <f>共通データ!Y18</f>
        <v>0</v>
      </c>
      <c r="AE12" s="385"/>
      <c r="AF12" s="387" t="s">
        <v>235</v>
      </c>
      <c r="AG12" s="387"/>
      <c r="AH12" s="352" t="str">
        <f>IF(OR(ISBLANK(共通データ!O19),共通データ!O19=0),"　　　　年　　月　　日",共通データ!O19)</f>
        <v>　　　　年　　月　　日</v>
      </c>
      <c r="AI12" s="352"/>
      <c r="AJ12" s="352"/>
      <c r="AK12" s="352"/>
      <c r="AL12" s="352"/>
      <c r="AM12" s="352"/>
      <c r="AN12" s="352"/>
      <c r="AO12" s="352"/>
      <c r="AP12" s="352"/>
      <c r="AQ12" s="352"/>
      <c r="AR12" s="385">
        <f>共通データ!Y19</f>
        <v>0</v>
      </c>
      <c r="AS12" s="385"/>
      <c r="AT12" s="397"/>
      <c r="AU12" s="397"/>
      <c r="AV12" s="405"/>
    </row>
    <row r="13" spans="11:48" ht="15.75" customHeight="1">
      <c r="Y13" s="383" t="s">
        <v>261</v>
      </c>
      <c r="Z13" s="383"/>
      <c r="AA13" s="383"/>
      <c r="AB13" s="383"/>
      <c r="AC13" s="383"/>
      <c r="AD13" s="383"/>
      <c r="AE13" s="383"/>
      <c r="AF13" s="383"/>
      <c r="AG13" s="383"/>
      <c r="AH13" s="383"/>
      <c r="AI13" s="383"/>
      <c r="AJ13" s="383"/>
      <c r="AK13" s="383"/>
      <c r="AL13" s="383"/>
      <c r="AM13" s="383"/>
      <c r="AN13" s="383"/>
      <c r="AO13" s="383"/>
      <c r="AP13" s="383"/>
      <c r="AQ13" s="383"/>
      <c r="AR13" s="383"/>
      <c r="AS13" s="383"/>
      <c r="AT13" s="383"/>
      <c r="AU13" s="383"/>
      <c r="AV13" s="383"/>
    </row>
    <row r="14" spans="11:48" ht="18">
      <c r="M14" s="315" t="s">
        <v>183</v>
      </c>
      <c r="N14" s="315"/>
      <c r="O14" s="315"/>
      <c r="P14" s="315"/>
      <c r="Q14" s="315"/>
      <c r="R14" s="315"/>
      <c r="S14" s="315"/>
      <c r="T14" s="315"/>
    </row>
    <row r="15" spans="11:48" ht="26.25" customHeight="1">
      <c r="K15" s="294"/>
      <c r="L15" s="308"/>
      <c r="M15" s="302" t="s">
        <v>239</v>
      </c>
      <c r="N15" s="302"/>
      <c r="O15" s="302"/>
      <c r="P15" s="302"/>
      <c r="Q15" s="308"/>
      <c r="R15" s="326"/>
      <c r="S15" s="341" t="s">
        <v>263</v>
      </c>
      <c r="T15" s="353"/>
      <c r="U15" s="367"/>
      <c r="V15" s="341" t="s">
        <v>264</v>
      </c>
      <c r="W15" s="353"/>
      <c r="X15" s="367"/>
      <c r="Y15" s="341" t="s">
        <v>265</v>
      </c>
      <c r="Z15" s="353"/>
      <c r="AA15" s="367"/>
      <c r="AB15" s="341" t="s">
        <v>79</v>
      </c>
      <c r="AC15" s="353"/>
      <c r="AD15" s="367"/>
      <c r="AE15" s="341" t="s">
        <v>6</v>
      </c>
      <c r="AF15" s="353"/>
      <c r="AG15" s="367"/>
      <c r="AH15" s="341" t="s">
        <v>266</v>
      </c>
      <c r="AI15" s="353"/>
      <c r="AJ15" s="367"/>
      <c r="AK15" s="341" t="s">
        <v>151</v>
      </c>
      <c r="AL15" s="353"/>
      <c r="AM15" s="367"/>
      <c r="AN15" s="341" t="s">
        <v>267</v>
      </c>
      <c r="AO15" s="353"/>
      <c r="AP15" s="367"/>
      <c r="AQ15" s="334"/>
      <c r="AR15" s="302" t="s">
        <v>204</v>
      </c>
      <c r="AS15" s="302"/>
      <c r="AT15" s="302"/>
      <c r="AU15" s="302"/>
      <c r="AV15" s="398"/>
    </row>
    <row r="16" spans="11:48" ht="26.25" customHeight="1">
      <c r="K16" s="296"/>
      <c r="L16" s="304" t="s">
        <v>270</v>
      </c>
      <c r="M16" s="304"/>
      <c r="N16" s="304"/>
      <c r="O16" s="317"/>
      <c r="P16" s="320"/>
      <c r="Q16" s="323" t="s">
        <v>272</v>
      </c>
      <c r="R16" s="330"/>
      <c r="S16" s="342">
        <f>COUNTIF('③名簿２'!$E$22:$E$261,111)</f>
        <v>0</v>
      </c>
      <c r="T16" s="354"/>
      <c r="U16" s="368"/>
      <c r="V16" s="342">
        <f>COUNTIF('③名簿２'!$E$22:$E$261,112)</f>
        <v>0</v>
      </c>
      <c r="W16" s="354"/>
      <c r="X16" s="368"/>
      <c r="Y16" s="342">
        <f>COUNTIF('③名簿２'!$E$22:$E$261,113)</f>
        <v>0</v>
      </c>
      <c r="Z16" s="354"/>
      <c r="AA16" s="368"/>
      <c r="AB16" s="342">
        <f>COUNTIF('③名簿２'!$E$22:$E$261,114)</f>
        <v>0</v>
      </c>
      <c r="AC16" s="354"/>
      <c r="AD16" s="368"/>
      <c r="AE16" s="342">
        <f>COUNTIF('③名簿２'!$E$22:$E$261,115)</f>
        <v>0</v>
      </c>
      <c r="AF16" s="354"/>
      <c r="AG16" s="368"/>
      <c r="AH16" s="342">
        <f>COUNTIF('③名簿２'!$E$22:$E$261,116)</f>
        <v>0</v>
      </c>
      <c r="AI16" s="354"/>
      <c r="AJ16" s="368"/>
      <c r="AK16" s="342">
        <f>COUNTIF('③名簿２'!$E$22:$E$261,117)</f>
        <v>0</v>
      </c>
      <c r="AL16" s="354"/>
      <c r="AM16" s="368"/>
      <c r="AN16" s="342">
        <f>COUNTIF('③名簿２'!$E$22:$E$261,118)</f>
        <v>0</v>
      </c>
      <c r="AO16" s="354"/>
      <c r="AP16" s="368"/>
      <c r="AQ16" s="320"/>
      <c r="AR16" s="395">
        <f>SUM(S16:AP16)</f>
        <v>0</v>
      </c>
      <c r="AS16" s="395"/>
      <c r="AT16" s="395"/>
      <c r="AU16" s="395"/>
      <c r="AV16" s="404"/>
    </row>
    <row r="17" spans="11:55" ht="26.25" customHeight="1">
      <c r="K17" s="298"/>
      <c r="L17" s="306"/>
      <c r="M17" s="306"/>
      <c r="N17" s="306"/>
      <c r="O17" s="318"/>
      <c r="P17" s="321"/>
      <c r="Q17" s="324" t="s">
        <v>166</v>
      </c>
      <c r="R17" s="331"/>
      <c r="S17" s="343">
        <f>COUNTIF('③名簿２'!$E$22:$E$261,121)</f>
        <v>0</v>
      </c>
      <c r="T17" s="355"/>
      <c r="U17" s="369"/>
      <c r="V17" s="343">
        <f>COUNTIF('③名簿２'!$E$22:$E$261,122)</f>
        <v>0</v>
      </c>
      <c r="W17" s="355"/>
      <c r="X17" s="369"/>
      <c r="Y17" s="343">
        <f>COUNTIF('③名簿２'!$E$22:$E$261,123)</f>
        <v>0</v>
      </c>
      <c r="Z17" s="355"/>
      <c r="AA17" s="369"/>
      <c r="AB17" s="343">
        <f>COUNTIF('③名簿２'!$E$22:$E$261,124)</f>
        <v>0</v>
      </c>
      <c r="AC17" s="355"/>
      <c r="AD17" s="369"/>
      <c r="AE17" s="343">
        <f>COUNTIF('③名簿２'!$E$22:$E$261,125)</f>
        <v>0</v>
      </c>
      <c r="AF17" s="355"/>
      <c r="AG17" s="369"/>
      <c r="AH17" s="343">
        <f>COUNTIF('③名簿２'!$E$22:$E$261,126)</f>
        <v>0</v>
      </c>
      <c r="AI17" s="355"/>
      <c r="AJ17" s="369"/>
      <c r="AK17" s="343">
        <f>COUNTIF('③名簿２'!$E$22:$E$261,127)</f>
        <v>0</v>
      </c>
      <c r="AL17" s="355"/>
      <c r="AM17" s="369"/>
      <c r="AN17" s="343">
        <f>COUNTIF('③名簿２'!$E$22:$E$261,128)</f>
        <v>0</v>
      </c>
      <c r="AO17" s="355"/>
      <c r="AP17" s="369"/>
      <c r="AQ17" s="321"/>
      <c r="AR17" s="360">
        <f>SUM(S17:AP17)</f>
        <v>0</v>
      </c>
      <c r="AS17" s="360"/>
      <c r="AT17" s="360"/>
      <c r="AU17" s="360"/>
      <c r="AV17" s="403"/>
    </row>
    <row r="18" spans="11:55" ht="26.25" customHeight="1">
      <c r="K18" s="296"/>
      <c r="L18" s="304" t="s">
        <v>273</v>
      </c>
      <c r="M18" s="304"/>
      <c r="N18" s="304"/>
      <c r="O18" s="317"/>
      <c r="P18" s="320"/>
      <c r="Q18" s="323" t="s">
        <v>272</v>
      </c>
      <c r="R18" s="330"/>
      <c r="S18" s="342">
        <f>COUNTIF('③名簿２'!$E$22:$E$261,211)</f>
        <v>0</v>
      </c>
      <c r="T18" s="354"/>
      <c r="U18" s="368"/>
      <c r="V18" s="342">
        <f>COUNTIF('③名簿２'!$E$22:$E$261,212)</f>
        <v>0</v>
      </c>
      <c r="W18" s="354"/>
      <c r="X18" s="368"/>
      <c r="Y18" s="342">
        <f>COUNTIF('③名簿２'!$E$22:$E$261,213)</f>
        <v>0</v>
      </c>
      <c r="Z18" s="354"/>
      <c r="AA18" s="368"/>
      <c r="AB18" s="342">
        <f>COUNTIF('③名簿２'!$E$22:$E$261,214)</f>
        <v>0</v>
      </c>
      <c r="AC18" s="354"/>
      <c r="AD18" s="368"/>
      <c r="AE18" s="342">
        <f>COUNTIF('③名簿２'!$E$22:$E$261,215)</f>
        <v>0</v>
      </c>
      <c r="AF18" s="354"/>
      <c r="AG18" s="368"/>
      <c r="AH18" s="342">
        <f>COUNTIF('③名簿２'!$E$22:$E$261,216)</f>
        <v>0</v>
      </c>
      <c r="AI18" s="354"/>
      <c r="AJ18" s="368"/>
      <c r="AK18" s="342">
        <f>COUNTIF('③名簿２'!$E$22:$E$261,217)</f>
        <v>0</v>
      </c>
      <c r="AL18" s="354"/>
      <c r="AM18" s="368"/>
      <c r="AN18" s="342">
        <f>COUNTIF('③名簿２'!$E$22:$E$261,218)</f>
        <v>0</v>
      </c>
      <c r="AO18" s="354"/>
      <c r="AP18" s="368"/>
      <c r="AQ18" s="320"/>
      <c r="AR18" s="395">
        <f>SUM(S18:AP18)</f>
        <v>0</v>
      </c>
      <c r="AS18" s="395"/>
      <c r="AT18" s="395"/>
      <c r="AU18" s="395"/>
      <c r="AV18" s="404"/>
    </row>
    <row r="19" spans="11:55" ht="26.25" customHeight="1">
      <c r="K19" s="300"/>
      <c r="L19" s="309"/>
      <c r="M19" s="309"/>
      <c r="N19" s="309"/>
      <c r="O19" s="319"/>
      <c r="P19" s="322"/>
      <c r="Q19" s="325" t="s">
        <v>166</v>
      </c>
      <c r="R19" s="332"/>
      <c r="S19" s="344">
        <f>COUNTIF('③名簿２'!$E$22:$E$261,221)</f>
        <v>0</v>
      </c>
      <c r="T19" s="356"/>
      <c r="U19" s="370"/>
      <c r="V19" s="344">
        <f>COUNTIF('③名簿２'!$E$22:$E$261,222)</f>
        <v>0</v>
      </c>
      <c r="W19" s="356"/>
      <c r="X19" s="370"/>
      <c r="Y19" s="344">
        <f>COUNTIF('③名簿２'!$E$22:$E$261,223)</f>
        <v>0</v>
      </c>
      <c r="Z19" s="356"/>
      <c r="AA19" s="370"/>
      <c r="AB19" s="344">
        <f>COUNTIF('③名簿２'!$E$22:$E$261,224)</f>
        <v>0</v>
      </c>
      <c r="AC19" s="356"/>
      <c r="AD19" s="370"/>
      <c r="AE19" s="344">
        <f>COUNTIF('③名簿２'!$E$22:$E$261,225)</f>
        <v>0</v>
      </c>
      <c r="AF19" s="356"/>
      <c r="AG19" s="370"/>
      <c r="AH19" s="344">
        <f>COUNTIF('③名簿２'!$E$22:$E$261,226)</f>
        <v>0</v>
      </c>
      <c r="AI19" s="356"/>
      <c r="AJ19" s="370"/>
      <c r="AK19" s="344">
        <f>COUNTIF('③名簿２'!$E$22:$E$261,227)</f>
        <v>0</v>
      </c>
      <c r="AL19" s="356"/>
      <c r="AM19" s="370"/>
      <c r="AN19" s="344">
        <f>COUNTIF('③名簿２'!$E$22:$E$261,228)</f>
        <v>0</v>
      </c>
      <c r="AO19" s="356"/>
      <c r="AP19" s="370"/>
      <c r="AQ19" s="322"/>
      <c r="AR19" s="359">
        <f>SUM(S19:AP19)</f>
        <v>0</v>
      </c>
      <c r="AS19" s="359"/>
      <c r="AT19" s="359"/>
      <c r="AU19" s="359"/>
      <c r="AV19" s="406"/>
    </row>
    <row r="21" spans="11:55" ht="18">
      <c r="M21" s="315" t="s">
        <v>275</v>
      </c>
      <c r="N21" s="315"/>
      <c r="O21" s="315"/>
      <c r="P21" s="315"/>
      <c r="Q21" s="315"/>
      <c r="R21" s="315"/>
      <c r="S21" s="315"/>
      <c r="T21" s="315"/>
      <c r="U21" s="315"/>
      <c r="V21" s="315"/>
      <c r="W21" s="315"/>
      <c r="X21" s="315"/>
      <c r="Y21" s="315"/>
      <c r="Z21" s="315"/>
      <c r="AP21" s="309" t="s">
        <v>277</v>
      </c>
      <c r="AQ21" s="309"/>
      <c r="AR21" s="309"/>
      <c r="AS21" s="309"/>
      <c r="AT21" s="309"/>
    </row>
    <row r="22" spans="11:55" ht="18.75" customHeight="1">
      <c r="K22" s="301"/>
      <c r="L22" s="310" t="s">
        <v>278</v>
      </c>
      <c r="M22" s="310"/>
      <c r="N22" s="310"/>
      <c r="O22" s="310"/>
      <c r="P22" s="310"/>
      <c r="Q22" s="310"/>
      <c r="R22" s="333"/>
      <c r="S22" s="345"/>
      <c r="T22" s="357">
        <v>401</v>
      </c>
      <c r="U22" s="371"/>
      <c r="V22" s="371"/>
      <c r="W22" s="333"/>
      <c r="X22" s="345"/>
      <c r="Y22" s="357">
        <v>402</v>
      </c>
      <c r="Z22" s="371"/>
      <c r="AA22" s="371"/>
      <c r="AB22" s="333"/>
      <c r="AC22" s="345"/>
      <c r="AD22" s="357">
        <v>403</v>
      </c>
      <c r="AE22" s="371"/>
      <c r="AF22" s="371"/>
      <c r="AG22" s="333"/>
      <c r="AH22" s="345"/>
      <c r="AI22" s="357">
        <v>404</v>
      </c>
      <c r="AJ22" s="371"/>
      <c r="AK22" s="371"/>
      <c r="AL22" s="333"/>
      <c r="AM22" s="345"/>
      <c r="AN22" s="357">
        <v>405</v>
      </c>
      <c r="AO22" s="371"/>
      <c r="AP22" s="371"/>
      <c r="AQ22" s="333"/>
      <c r="AR22" s="345"/>
      <c r="AS22" s="396" t="s">
        <v>49</v>
      </c>
      <c r="AT22" s="396"/>
      <c r="AU22" s="396"/>
      <c r="AV22" s="407"/>
    </row>
    <row r="23" spans="11:55" ht="18.75" customHeight="1">
      <c r="K23" s="297"/>
      <c r="L23" s="311"/>
      <c r="M23" s="311"/>
      <c r="N23" s="311"/>
      <c r="O23" s="311"/>
      <c r="P23" s="311"/>
      <c r="Q23" s="311"/>
      <c r="R23" s="328"/>
      <c r="S23" s="338"/>
      <c r="T23" s="358" t="s">
        <v>280</v>
      </c>
      <c r="U23" s="372"/>
      <c r="V23" s="372"/>
      <c r="W23" s="378"/>
      <c r="X23" s="338"/>
      <c r="Y23" s="358" t="s">
        <v>280</v>
      </c>
      <c r="Z23" s="372"/>
      <c r="AA23" s="372"/>
      <c r="AB23" s="378"/>
      <c r="AC23" s="338"/>
      <c r="AD23" s="358" t="s">
        <v>280</v>
      </c>
      <c r="AE23" s="372"/>
      <c r="AF23" s="372"/>
      <c r="AG23" s="378"/>
      <c r="AH23" s="338"/>
      <c r="AI23" s="358" t="s">
        <v>280</v>
      </c>
      <c r="AJ23" s="372"/>
      <c r="AK23" s="372"/>
      <c r="AL23" s="378"/>
      <c r="AM23" s="338"/>
      <c r="AN23" s="358" t="s">
        <v>280</v>
      </c>
      <c r="AO23" s="372"/>
      <c r="AP23" s="372"/>
      <c r="AQ23" s="378"/>
      <c r="AR23" s="338"/>
      <c r="AS23" s="358" t="s">
        <v>213</v>
      </c>
      <c r="AT23" s="372"/>
      <c r="AU23" s="372"/>
      <c r="AV23" s="402"/>
    </row>
    <row r="24" spans="11:55" ht="37.5" customHeight="1">
      <c r="K24" s="300"/>
      <c r="L24" s="312"/>
      <c r="M24" s="312"/>
      <c r="N24" s="312"/>
      <c r="O24" s="312"/>
      <c r="P24" s="312"/>
      <c r="Q24" s="312"/>
      <c r="R24" s="319"/>
      <c r="S24" s="346">
        <f>COUNTIF('③名簿２'!$J$22:$J$261,'③名簿２'!AE10)</f>
        <v>0</v>
      </c>
      <c r="T24" s="359"/>
      <c r="U24" s="359"/>
      <c r="V24" s="375" t="s">
        <v>192</v>
      </c>
      <c r="W24" s="379"/>
      <c r="X24" s="346">
        <f>COUNTIF('③名簿２'!$J$22:$J$261,'③名簿２'!AE11)</f>
        <v>0</v>
      </c>
      <c r="Y24" s="359"/>
      <c r="Z24" s="359"/>
      <c r="AA24" s="375" t="s">
        <v>192</v>
      </c>
      <c r="AB24" s="379"/>
      <c r="AC24" s="346">
        <f>COUNTIF('③名簿２'!$J$22:$J$261,'③名簿２'!AE12)</f>
        <v>0</v>
      </c>
      <c r="AD24" s="359"/>
      <c r="AE24" s="359"/>
      <c r="AF24" s="375" t="s">
        <v>192</v>
      </c>
      <c r="AG24" s="379"/>
      <c r="AH24" s="346">
        <f>COUNTIF('③名簿２'!$J$22:$J$261,'③名簿２'!AE13)</f>
        <v>0</v>
      </c>
      <c r="AI24" s="359"/>
      <c r="AJ24" s="359"/>
      <c r="AK24" s="375" t="s">
        <v>192</v>
      </c>
      <c r="AL24" s="379"/>
      <c r="AM24" s="346">
        <f>COUNTIF('③名簿２'!$J$22:$J$261,'③名簿２'!AE14)</f>
        <v>0</v>
      </c>
      <c r="AN24" s="359"/>
      <c r="AO24" s="359"/>
      <c r="AP24" s="375" t="s">
        <v>192</v>
      </c>
      <c r="AQ24" s="379"/>
      <c r="AR24" s="346">
        <f>COUNTIF('③名簿２'!$J$22:$J$261,'③名簿２'!AE16)</f>
        <v>0</v>
      </c>
      <c r="AS24" s="359"/>
      <c r="AT24" s="359"/>
      <c r="AU24" s="375" t="s">
        <v>192</v>
      </c>
      <c r="AV24" s="408"/>
    </row>
    <row r="25" spans="11:55" ht="18.75" customHeight="1">
      <c r="K25" s="301"/>
      <c r="L25" s="310" t="s">
        <v>111</v>
      </c>
      <c r="M25" s="310"/>
      <c r="N25" s="310"/>
      <c r="O25" s="310"/>
      <c r="P25" s="310"/>
      <c r="Q25" s="310"/>
      <c r="R25" s="333"/>
      <c r="S25" s="345"/>
      <c r="T25" s="357">
        <v>301</v>
      </c>
      <c r="U25" s="371"/>
      <c r="V25" s="371"/>
      <c r="W25" s="333"/>
      <c r="X25" s="345"/>
      <c r="Y25" s="357">
        <v>302</v>
      </c>
      <c r="Z25" s="371"/>
      <c r="AA25" s="371"/>
      <c r="AB25" s="333"/>
      <c r="AC25" s="345"/>
      <c r="AD25" s="357">
        <v>303</v>
      </c>
      <c r="AE25" s="371"/>
      <c r="AF25" s="371"/>
      <c r="AG25" s="333"/>
      <c r="AH25" s="345"/>
      <c r="AI25" s="357">
        <v>304</v>
      </c>
      <c r="AJ25" s="371"/>
      <c r="AK25" s="371"/>
      <c r="AL25" s="333"/>
      <c r="AM25" s="345"/>
      <c r="AN25" s="357">
        <v>305</v>
      </c>
      <c r="AO25" s="371"/>
      <c r="AP25" s="371"/>
      <c r="AQ25" s="333"/>
      <c r="AR25" s="345"/>
      <c r="AS25" s="396" t="s">
        <v>49</v>
      </c>
      <c r="AT25" s="396"/>
      <c r="AU25" s="396"/>
      <c r="AV25" s="407"/>
      <c r="AZ25" s="411"/>
      <c r="BA25" s="411"/>
      <c r="BB25" s="411"/>
      <c r="BC25" s="411"/>
    </row>
    <row r="26" spans="11:55" ht="18.75" customHeight="1">
      <c r="K26" s="297"/>
      <c r="L26" s="311"/>
      <c r="M26" s="311"/>
      <c r="N26" s="311"/>
      <c r="O26" s="311"/>
      <c r="P26" s="311"/>
      <c r="Q26" s="311"/>
      <c r="R26" s="328"/>
      <c r="S26" s="338"/>
      <c r="T26" s="358" t="s">
        <v>280</v>
      </c>
      <c r="U26" s="372"/>
      <c r="V26" s="372"/>
      <c r="W26" s="378"/>
      <c r="X26" s="338"/>
      <c r="Y26" s="358" t="s">
        <v>280</v>
      </c>
      <c r="Z26" s="372"/>
      <c r="AA26" s="372"/>
      <c r="AB26" s="378"/>
      <c r="AC26" s="338"/>
      <c r="AD26" s="358" t="s">
        <v>280</v>
      </c>
      <c r="AE26" s="372"/>
      <c r="AF26" s="372"/>
      <c r="AG26" s="378"/>
      <c r="AH26" s="338"/>
      <c r="AI26" s="358" t="s">
        <v>280</v>
      </c>
      <c r="AJ26" s="372"/>
      <c r="AK26" s="372"/>
      <c r="AL26" s="378"/>
      <c r="AM26" s="338"/>
      <c r="AN26" s="358" t="s">
        <v>280</v>
      </c>
      <c r="AO26" s="372"/>
      <c r="AP26" s="372"/>
      <c r="AQ26" s="378"/>
      <c r="AR26" s="338"/>
      <c r="AS26" s="358" t="s">
        <v>213</v>
      </c>
      <c r="AT26" s="372"/>
      <c r="AU26" s="372"/>
      <c r="AV26" s="402"/>
      <c r="AZ26" s="411"/>
      <c r="BA26" s="411"/>
      <c r="BB26" s="411"/>
      <c r="BC26" s="411"/>
    </row>
    <row r="27" spans="11:55" ht="37.5" customHeight="1">
      <c r="K27" s="297"/>
      <c r="L27" s="311"/>
      <c r="M27" s="311"/>
      <c r="N27" s="311"/>
      <c r="O27" s="311"/>
      <c r="P27" s="311"/>
      <c r="Q27" s="311"/>
      <c r="R27" s="328"/>
      <c r="S27" s="347">
        <f>COUNTIF('③名簿２'!$J$22:$J$261,'③名簿２'!AF10)</f>
        <v>0</v>
      </c>
      <c r="T27" s="360"/>
      <c r="U27" s="360"/>
      <c r="V27" s="376" t="s">
        <v>192</v>
      </c>
      <c r="W27" s="380"/>
      <c r="X27" s="347">
        <f>COUNTIF('③名簿２'!$J$22:$J$261,'③名簿２'!AF11)</f>
        <v>0</v>
      </c>
      <c r="Y27" s="360"/>
      <c r="Z27" s="360"/>
      <c r="AA27" s="376" t="s">
        <v>192</v>
      </c>
      <c r="AB27" s="380"/>
      <c r="AC27" s="347">
        <f>COUNTIF('③名簿２'!$J$22:$J$261,'③名簿２'!AF12)</f>
        <v>0</v>
      </c>
      <c r="AD27" s="360"/>
      <c r="AE27" s="360"/>
      <c r="AF27" s="376" t="s">
        <v>192</v>
      </c>
      <c r="AG27" s="380"/>
      <c r="AH27" s="347">
        <f>COUNTIF('③名簿２'!$J$22:$J$261,'③名簿２'!AF13)</f>
        <v>0</v>
      </c>
      <c r="AI27" s="360"/>
      <c r="AJ27" s="360"/>
      <c r="AK27" s="376" t="s">
        <v>192</v>
      </c>
      <c r="AL27" s="380"/>
      <c r="AM27" s="347">
        <f>COUNTIF('③名簿２'!$J$22:$J$261,'③名簿２'!AF14)</f>
        <v>0</v>
      </c>
      <c r="AN27" s="360"/>
      <c r="AO27" s="360"/>
      <c r="AP27" s="376" t="s">
        <v>192</v>
      </c>
      <c r="AQ27" s="380"/>
      <c r="AR27" s="347">
        <f>COUNTIF('③名簿２'!$J$22:$J$261,'③名簿２'!AF16)</f>
        <v>0</v>
      </c>
      <c r="AS27" s="360"/>
      <c r="AT27" s="360"/>
      <c r="AU27" s="376" t="s">
        <v>192</v>
      </c>
      <c r="AV27" s="409"/>
      <c r="AZ27" s="411"/>
      <c r="BA27" s="411"/>
      <c r="BB27" s="411"/>
      <c r="BC27" s="411"/>
    </row>
    <row r="28" spans="11:55" ht="18.75" customHeight="1">
      <c r="K28" s="297"/>
      <c r="L28" s="311"/>
      <c r="M28" s="311"/>
      <c r="N28" s="311"/>
      <c r="O28" s="311"/>
      <c r="P28" s="311"/>
      <c r="Q28" s="311"/>
      <c r="R28" s="328"/>
      <c r="S28" s="336"/>
      <c r="T28" s="361" t="s">
        <v>282</v>
      </c>
      <c r="U28" s="361"/>
      <c r="V28" s="361"/>
      <c r="W28" s="317"/>
      <c r="X28" s="336"/>
      <c r="Y28" s="361" t="s">
        <v>283</v>
      </c>
      <c r="Z28" s="361"/>
      <c r="AA28" s="361"/>
      <c r="AB28" s="317"/>
      <c r="AC28" s="336"/>
      <c r="AD28" s="361" t="s">
        <v>284</v>
      </c>
      <c r="AE28" s="361"/>
      <c r="AF28" s="361"/>
      <c r="AG28" s="317"/>
      <c r="AH28" s="336"/>
      <c r="AI28" s="389"/>
      <c r="AJ28" s="392"/>
      <c r="AK28" s="392"/>
      <c r="AL28" s="349"/>
      <c r="AM28" s="349"/>
      <c r="AN28" s="389"/>
      <c r="AO28" s="392"/>
      <c r="AP28" s="392"/>
      <c r="AQ28" s="349"/>
      <c r="AR28" s="349"/>
      <c r="AS28" s="389"/>
      <c r="AT28" s="392"/>
      <c r="AU28" s="392"/>
      <c r="AV28" s="400"/>
      <c r="AZ28" s="411"/>
      <c r="BA28" s="411"/>
      <c r="BB28" s="411"/>
      <c r="BC28" s="411"/>
    </row>
    <row r="29" spans="11:55" ht="18.75" customHeight="1">
      <c r="K29" s="297"/>
      <c r="L29" s="311"/>
      <c r="M29" s="311"/>
      <c r="N29" s="311"/>
      <c r="O29" s="311"/>
      <c r="P29" s="311"/>
      <c r="Q29" s="311"/>
      <c r="R29" s="328"/>
      <c r="S29" s="338"/>
      <c r="T29" s="358" t="s">
        <v>285</v>
      </c>
      <c r="U29" s="372"/>
      <c r="V29" s="372"/>
      <c r="W29" s="378"/>
      <c r="X29" s="338"/>
      <c r="Y29" s="358" t="s">
        <v>285</v>
      </c>
      <c r="Z29" s="372"/>
      <c r="AA29" s="372"/>
      <c r="AB29" s="378"/>
      <c r="AC29" s="338"/>
      <c r="AD29" s="358" t="s">
        <v>23</v>
      </c>
      <c r="AE29" s="372"/>
      <c r="AF29" s="372"/>
      <c r="AG29" s="378"/>
      <c r="AH29" s="337"/>
      <c r="AI29" s="390"/>
      <c r="AJ29" s="393"/>
      <c r="AK29" s="393"/>
      <c r="AN29" s="390"/>
      <c r="AO29" s="393"/>
      <c r="AP29" s="393"/>
      <c r="AS29" s="390"/>
      <c r="AT29" s="393"/>
      <c r="AU29" s="393"/>
      <c r="AV29" s="401"/>
      <c r="AZ29" s="411"/>
      <c r="BA29" s="411"/>
      <c r="BB29" s="411"/>
      <c r="BC29" s="411"/>
    </row>
    <row r="30" spans="11:55" ht="37.5" customHeight="1">
      <c r="K30" s="300"/>
      <c r="L30" s="312"/>
      <c r="M30" s="312"/>
      <c r="N30" s="312"/>
      <c r="O30" s="312"/>
      <c r="P30" s="312"/>
      <c r="Q30" s="312"/>
      <c r="R30" s="319"/>
      <c r="S30" s="346">
        <f>COUNTIF('③名簿２'!$J$22:$J$261,'③名簿２'!AG10)</f>
        <v>0</v>
      </c>
      <c r="T30" s="359"/>
      <c r="U30" s="359"/>
      <c r="V30" s="375" t="s">
        <v>192</v>
      </c>
      <c r="W30" s="379"/>
      <c r="X30" s="346">
        <f>COUNTIF('③名簿２'!$J$22:$J$261,'③名簿２'!AG11)</f>
        <v>0</v>
      </c>
      <c r="Y30" s="359"/>
      <c r="Z30" s="359"/>
      <c r="AA30" s="375" t="s">
        <v>192</v>
      </c>
      <c r="AB30" s="379"/>
      <c r="AC30" s="346">
        <f>COUNTIF('③名簿２'!$J$22:$J$261,'③名簿２'!AG16)</f>
        <v>0</v>
      </c>
      <c r="AD30" s="359"/>
      <c r="AE30" s="359"/>
      <c r="AF30" s="375" t="s">
        <v>192</v>
      </c>
      <c r="AG30" s="379"/>
      <c r="AH30" s="388"/>
      <c r="AI30" s="391"/>
      <c r="AJ30" s="391"/>
      <c r="AK30" s="394"/>
      <c r="AL30" s="394"/>
      <c r="AM30" s="391"/>
      <c r="AN30" s="391"/>
      <c r="AO30" s="391"/>
      <c r="AP30" s="394"/>
      <c r="AQ30" s="394"/>
      <c r="AR30" s="391"/>
      <c r="AS30" s="391"/>
      <c r="AT30" s="391"/>
      <c r="AU30" s="394"/>
      <c r="AV30" s="410"/>
      <c r="AZ30" s="411"/>
      <c r="BA30" s="411"/>
      <c r="BB30" s="411"/>
      <c r="BC30" s="411"/>
    </row>
    <row r="31" spans="11:55" ht="18.75" customHeight="1">
      <c r="K31" s="301"/>
      <c r="L31" s="313" t="s">
        <v>286</v>
      </c>
      <c r="M31" s="313"/>
      <c r="N31" s="313"/>
      <c r="O31" s="313"/>
      <c r="P31" s="313"/>
      <c r="Q31" s="313"/>
      <c r="R31" s="333"/>
      <c r="S31" s="345"/>
      <c r="T31" s="362" t="s">
        <v>135</v>
      </c>
      <c r="U31" s="362"/>
      <c r="V31" s="362"/>
      <c r="W31" s="333"/>
      <c r="X31" s="345"/>
      <c r="Y31" s="362" t="s">
        <v>238</v>
      </c>
      <c r="Z31" s="362"/>
      <c r="AA31" s="362"/>
      <c r="AB31" s="333"/>
      <c r="AC31" s="345"/>
      <c r="AD31" s="362" t="s">
        <v>225</v>
      </c>
      <c r="AE31" s="362"/>
      <c r="AF31" s="362"/>
      <c r="AG31" s="333"/>
      <c r="AH31" s="345"/>
      <c r="AI31" s="362" t="s">
        <v>288</v>
      </c>
      <c r="AJ31" s="362"/>
      <c r="AK31" s="362"/>
      <c r="AL31" s="333"/>
      <c r="AM31" s="345"/>
      <c r="AN31" s="362" t="s">
        <v>291</v>
      </c>
      <c r="AO31" s="362"/>
      <c r="AP31" s="362"/>
      <c r="AQ31" s="333"/>
      <c r="AR31" s="345"/>
      <c r="AS31" s="396" t="s">
        <v>294</v>
      </c>
      <c r="AT31" s="396"/>
      <c r="AU31" s="396"/>
      <c r="AV31" s="407"/>
    </row>
    <row r="32" spans="11:55" ht="18.75" customHeight="1">
      <c r="K32" s="297"/>
      <c r="L32" s="314"/>
      <c r="M32" s="314"/>
      <c r="N32" s="314"/>
      <c r="O32" s="314"/>
      <c r="P32" s="314"/>
      <c r="Q32" s="314"/>
      <c r="R32" s="328"/>
      <c r="S32" s="338"/>
      <c r="T32" s="358" t="s">
        <v>280</v>
      </c>
      <c r="U32" s="372"/>
      <c r="V32" s="372"/>
      <c r="W32" s="378"/>
      <c r="X32" s="338"/>
      <c r="Y32" s="358" t="s">
        <v>280</v>
      </c>
      <c r="Z32" s="372"/>
      <c r="AA32" s="372"/>
      <c r="AB32" s="378"/>
      <c r="AC32" s="338"/>
      <c r="AD32" s="358" t="s">
        <v>280</v>
      </c>
      <c r="AE32" s="372"/>
      <c r="AF32" s="372"/>
      <c r="AG32" s="378"/>
      <c r="AH32" s="338"/>
      <c r="AI32" s="358" t="s">
        <v>280</v>
      </c>
      <c r="AJ32" s="372"/>
      <c r="AK32" s="372"/>
      <c r="AL32" s="378"/>
      <c r="AM32" s="338"/>
      <c r="AN32" s="358" t="s">
        <v>280</v>
      </c>
      <c r="AO32" s="372"/>
      <c r="AP32" s="372"/>
      <c r="AQ32" s="378"/>
      <c r="AR32" s="338"/>
      <c r="AS32" s="358" t="s">
        <v>213</v>
      </c>
      <c r="AT32" s="372"/>
      <c r="AU32" s="372"/>
      <c r="AV32" s="402"/>
    </row>
    <row r="33" spans="11:48" ht="37.5" customHeight="1">
      <c r="K33" s="300"/>
      <c r="L33" s="315"/>
      <c r="M33" s="315"/>
      <c r="N33" s="315"/>
      <c r="O33" s="315"/>
      <c r="P33" s="315"/>
      <c r="Q33" s="315"/>
      <c r="R33" s="319"/>
      <c r="S33" s="346">
        <f>COUNTIF('③名簿２'!$J$22:$J$261,'③名簿２'!AH10)</f>
        <v>0</v>
      </c>
      <c r="T33" s="359"/>
      <c r="U33" s="359"/>
      <c r="V33" s="375" t="s">
        <v>192</v>
      </c>
      <c r="W33" s="379"/>
      <c r="X33" s="346">
        <f>COUNTIF('③名簿２'!$J$22:$J$261,'③名簿２'!AH11)</f>
        <v>0</v>
      </c>
      <c r="Y33" s="359"/>
      <c r="Z33" s="359"/>
      <c r="AA33" s="375" t="s">
        <v>192</v>
      </c>
      <c r="AB33" s="379"/>
      <c r="AC33" s="346">
        <f>COUNTIF('③名簿２'!$J$22:$J$261,'③名簿２'!AH12)</f>
        <v>0</v>
      </c>
      <c r="AD33" s="359"/>
      <c r="AE33" s="359"/>
      <c r="AF33" s="375" t="s">
        <v>192</v>
      </c>
      <c r="AG33" s="379"/>
      <c r="AH33" s="346">
        <f>COUNTIF('③名簿２'!$J$22:$J$261,'③名簿２'!AH13)</f>
        <v>0</v>
      </c>
      <c r="AI33" s="359"/>
      <c r="AJ33" s="359"/>
      <c r="AK33" s="375" t="s">
        <v>192</v>
      </c>
      <c r="AL33" s="379"/>
      <c r="AM33" s="346">
        <f>COUNTIF('③名簿２'!$J$22:$J$261,'③名簿２'!AH14)</f>
        <v>0</v>
      </c>
      <c r="AN33" s="359"/>
      <c r="AO33" s="359"/>
      <c r="AP33" s="375" t="s">
        <v>192</v>
      </c>
      <c r="AQ33" s="379"/>
      <c r="AR33" s="346">
        <f>COUNTIF('③名簿２'!$J$22:$J$261,'③名簿２'!AH16)</f>
        <v>0</v>
      </c>
      <c r="AS33" s="359"/>
      <c r="AT33" s="359"/>
      <c r="AU33" s="375" t="s">
        <v>192</v>
      </c>
      <c r="AV33" s="408"/>
    </row>
  </sheetData>
  <mergeCells count="178">
    <mergeCell ref="M2:Y2"/>
    <mergeCell ref="AF2:AT2"/>
    <mergeCell ref="L4:Q4"/>
    <mergeCell ref="U4:AT4"/>
    <mergeCell ref="L5:Q5"/>
    <mergeCell ref="U5:X5"/>
    <mergeCell ref="Z5:AL5"/>
    <mergeCell ref="V6:AB6"/>
    <mergeCell ref="U7:AT7"/>
    <mergeCell ref="X8:AT8"/>
    <mergeCell ref="S9:U9"/>
    <mergeCell ref="W9:AF9"/>
    <mergeCell ref="AH9:AJ9"/>
    <mergeCell ref="AL9:AU9"/>
    <mergeCell ref="V10:AH10"/>
    <mergeCell ref="S11:U11"/>
    <mergeCell ref="W11:AF11"/>
    <mergeCell ref="AH11:AJ11"/>
    <mergeCell ref="AL11:AU11"/>
    <mergeCell ref="L12:Q12"/>
    <mergeCell ref="T12:AC12"/>
    <mergeCell ref="AD12:AE12"/>
    <mergeCell ref="AF12:AG12"/>
    <mergeCell ref="AH12:AQ12"/>
    <mergeCell ref="AR12:AS12"/>
    <mergeCell ref="Y13:AV13"/>
    <mergeCell ref="M14:T14"/>
    <mergeCell ref="M15:P15"/>
    <mergeCell ref="S15:U15"/>
    <mergeCell ref="V15:X15"/>
    <mergeCell ref="Y15:AA15"/>
    <mergeCell ref="AB15:AD15"/>
    <mergeCell ref="AE15:AG15"/>
    <mergeCell ref="AH15:AJ15"/>
    <mergeCell ref="AK15:AM15"/>
    <mergeCell ref="AN15:AP15"/>
    <mergeCell ref="AR15:AU15"/>
    <mergeCell ref="S16:U16"/>
    <mergeCell ref="V16:X16"/>
    <mergeCell ref="Y16:AA16"/>
    <mergeCell ref="AB16:AD16"/>
    <mergeCell ref="AE16:AG16"/>
    <mergeCell ref="AH16:AJ16"/>
    <mergeCell ref="AK16:AM16"/>
    <mergeCell ref="AN16:AP16"/>
    <mergeCell ref="AR16:AU16"/>
    <mergeCell ref="S17:U17"/>
    <mergeCell ref="V17:X17"/>
    <mergeCell ref="Y17:AA17"/>
    <mergeCell ref="AB17:AD17"/>
    <mergeCell ref="AE17:AG17"/>
    <mergeCell ref="AH17:AJ17"/>
    <mergeCell ref="AK17:AM17"/>
    <mergeCell ref="AN17:AP17"/>
    <mergeCell ref="AR17:AU17"/>
    <mergeCell ref="S18:U18"/>
    <mergeCell ref="V18:X18"/>
    <mergeCell ref="Y18:AA18"/>
    <mergeCell ref="AB18:AD18"/>
    <mergeCell ref="AE18:AG18"/>
    <mergeCell ref="AH18:AJ18"/>
    <mergeCell ref="AK18:AM18"/>
    <mergeCell ref="AN18:AP18"/>
    <mergeCell ref="AR18:AU18"/>
    <mergeCell ref="S19:U19"/>
    <mergeCell ref="V19:X19"/>
    <mergeCell ref="Y19:AA19"/>
    <mergeCell ref="AB19:AD19"/>
    <mergeCell ref="AE19:AG19"/>
    <mergeCell ref="AH19:AJ19"/>
    <mergeCell ref="AK19:AM19"/>
    <mergeCell ref="AN19:AP19"/>
    <mergeCell ref="AR19:AU19"/>
    <mergeCell ref="M21:Z21"/>
    <mergeCell ref="AP21:AT21"/>
    <mergeCell ref="T22:V22"/>
    <mergeCell ref="Y22:AA22"/>
    <mergeCell ref="AD22:AF22"/>
    <mergeCell ref="AI22:AK22"/>
    <mergeCell ref="AN22:AP22"/>
    <mergeCell ref="AS22:AU22"/>
    <mergeCell ref="T23:V23"/>
    <mergeCell ref="Y23:AA23"/>
    <mergeCell ref="AD23:AF23"/>
    <mergeCell ref="AI23:AK23"/>
    <mergeCell ref="AN23:AP23"/>
    <mergeCell ref="AS23:AU23"/>
    <mergeCell ref="S24:U24"/>
    <mergeCell ref="V24:W24"/>
    <mergeCell ref="X24:Z24"/>
    <mergeCell ref="AA24:AB24"/>
    <mergeCell ref="AC24:AE24"/>
    <mergeCell ref="AF24:AG24"/>
    <mergeCell ref="AH24:AJ24"/>
    <mergeCell ref="AK24:AL24"/>
    <mergeCell ref="AM24:AO24"/>
    <mergeCell ref="AP24:AQ24"/>
    <mergeCell ref="AR24:AT24"/>
    <mergeCell ref="AU24:AV24"/>
    <mergeCell ref="T25:V25"/>
    <mergeCell ref="Y25:AA25"/>
    <mergeCell ref="AD25:AF25"/>
    <mergeCell ref="AI25:AK25"/>
    <mergeCell ref="AN25:AP25"/>
    <mergeCell ref="AS25:AU25"/>
    <mergeCell ref="T26:V26"/>
    <mergeCell ref="Y26:AA26"/>
    <mergeCell ref="AD26:AF26"/>
    <mergeCell ref="AI26:AK26"/>
    <mergeCell ref="AN26:AP26"/>
    <mergeCell ref="AS26:AU26"/>
    <mergeCell ref="S27:U27"/>
    <mergeCell ref="V27:W27"/>
    <mergeCell ref="X27:Z27"/>
    <mergeCell ref="AA27:AB27"/>
    <mergeCell ref="AC27:AE27"/>
    <mergeCell ref="AF27:AG27"/>
    <mergeCell ref="AH27:AJ27"/>
    <mergeCell ref="AK27:AL27"/>
    <mergeCell ref="AM27:AO27"/>
    <mergeCell ref="AP27:AQ27"/>
    <mergeCell ref="AR27:AT27"/>
    <mergeCell ref="AU27:AV27"/>
    <mergeCell ref="T28:V28"/>
    <mergeCell ref="Y28:AA28"/>
    <mergeCell ref="AD28:AF28"/>
    <mergeCell ref="AI28:AK28"/>
    <mergeCell ref="AN28:AP28"/>
    <mergeCell ref="AS28:AU28"/>
    <mergeCell ref="T29:V29"/>
    <mergeCell ref="Y29:AA29"/>
    <mergeCell ref="AD29:AF29"/>
    <mergeCell ref="AI29:AK29"/>
    <mergeCell ref="AN29:AP29"/>
    <mergeCell ref="AS29:AU29"/>
    <mergeCell ref="S30:U30"/>
    <mergeCell ref="V30:W30"/>
    <mergeCell ref="X30:Z30"/>
    <mergeCell ref="AA30:AB30"/>
    <mergeCell ref="AC30:AE30"/>
    <mergeCell ref="AF30:AG30"/>
    <mergeCell ref="AH30:AJ30"/>
    <mergeCell ref="AK30:AL30"/>
    <mergeCell ref="AM30:AO30"/>
    <mergeCell ref="AP30:AQ30"/>
    <mergeCell ref="AR30:AT30"/>
    <mergeCell ref="AU30:AV30"/>
    <mergeCell ref="T31:V31"/>
    <mergeCell ref="Y31:AA31"/>
    <mergeCell ref="AD31:AF31"/>
    <mergeCell ref="AI31:AK31"/>
    <mergeCell ref="AN31:AP31"/>
    <mergeCell ref="AS31:AU31"/>
    <mergeCell ref="T32:V32"/>
    <mergeCell ref="Y32:AA32"/>
    <mergeCell ref="AD32:AF32"/>
    <mergeCell ref="AI32:AK32"/>
    <mergeCell ref="AN32:AP32"/>
    <mergeCell ref="AS32:AU32"/>
    <mergeCell ref="S33:U33"/>
    <mergeCell ref="V33:W33"/>
    <mergeCell ref="X33:Z33"/>
    <mergeCell ref="AA33:AB33"/>
    <mergeCell ref="AC33:AE33"/>
    <mergeCell ref="AF33:AG33"/>
    <mergeCell ref="AH33:AJ33"/>
    <mergeCell ref="AK33:AL33"/>
    <mergeCell ref="AM33:AO33"/>
    <mergeCell ref="AP33:AQ33"/>
    <mergeCell ref="AR33:AT33"/>
    <mergeCell ref="AU33:AV33"/>
    <mergeCell ref="L6:Q9"/>
    <mergeCell ref="L10:Q11"/>
    <mergeCell ref="L16:N17"/>
    <mergeCell ref="L18:N19"/>
    <mergeCell ref="L22:Q24"/>
    <mergeCell ref="L25:Q30"/>
    <mergeCell ref="L31:Q33"/>
  </mergeCells>
  <phoneticPr fontId="3"/>
  <conditionalFormatting sqref="Z1:AV12 A1:Y1048576 AW1:IV1048576 Z14:AV65527">
    <cfRule type="cellIs" dxfId="18" priority="1" stopIfTrue="1" operator="equal">
      <formula>0</formula>
    </cfRule>
  </conditionalFormatting>
  <pageMargins left="0.86614173228346458" right="0.78740157480314965" top="0.98425196850393704" bottom="0.98425196850393704" header="0.51181102362204722" footer="0.78740157480314965"/>
  <pageSetup paperSize="9"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dimension ref="B6:AJ261"/>
  <sheetViews>
    <sheetView view="pageBreakPreview" topLeftCell="F6" zoomScale="90" zoomScaleNormal="90" zoomScaleSheetLayoutView="90" workbookViewId="0">
      <pane xSplit="6" ySplit="16" topLeftCell="L22" activePane="bottomRight" state="frozen"/>
      <selection pane="topRight"/>
      <selection pane="bottomLeft"/>
      <selection pane="bottomRight" activeCell="AE25" sqref="AE25"/>
    </sheetView>
  </sheetViews>
  <sheetFormatPr defaultRowHeight="13.5"/>
  <cols>
    <col min="1" max="1" width="9" style="1" bestFit="1" customWidth="1"/>
    <col min="2" max="4" width="10" style="1" customWidth="1"/>
    <col min="5" max="5" width="7.75" style="1" customWidth="1"/>
    <col min="6" max="6" width="3.75" style="1" customWidth="1"/>
    <col min="7" max="7" width="4.25" style="1" customWidth="1"/>
    <col min="8" max="8" width="17" style="1" customWidth="1"/>
    <col min="9" max="9" width="3.75" style="1" customWidth="1"/>
    <col min="10" max="10" width="5" style="1" customWidth="1"/>
    <col min="11" max="11" width="3.75" style="1" customWidth="1"/>
    <col min="12" max="25" width="3.5" style="1" customWidth="1"/>
    <col min="26" max="26" width="9.375" style="1" customWidth="1"/>
    <col min="27" max="27" width="1.25" style="1" customWidth="1"/>
    <col min="28" max="28" width="2.5" style="1" customWidth="1"/>
    <col min="29" max="29" width="3.5" style="1" customWidth="1"/>
    <col min="30" max="30" width="1.25" style="1" customWidth="1"/>
    <col min="31" max="34" width="5" style="1" customWidth="1"/>
    <col min="35" max="35" width="1.25" style="1" customWidth="1"/>
    <col min="36" max="36" width="5" style="1" customWidth="1"/>
    <col min="37" max="37" width="9" style="1" bestFit="1" customWidth="1"/>
    <col min="38" max="16384" width="9" style="1" customWidth="1"/>
  </cols>
  <sheetData>
    <row r="6" spans="7:36" ht="18.75" customHeight="1">
      <c r="G6" s="414" t="str">
        <f>IF(COUNTIF(AC22:AC261,"区分の確認")&gt;0,"！！　２つ以上の区分に○が入っているところがあります。","")</f>
        <v/>
      </c>
    </row>
    <row r="7" spans="7:36" ht="18" customHeight="1">
      <c r="G7" s="414" t="str">
        <f>IF(COUNTIF(AF22:AF261,"宿泊・日帰りの確認")&gt;0,"！！　宿泊と日帰りの両方に入力されています。宿泊する人の日帰り○印を削除してください。","")</f>
        <v/>
      </c>
      <c r="AC7" s="1" t="s">
        <v>180</v>
      </c>
    </row>
    <row r="8" spans="7:36" ht="18" customHeight="1">
      <c r="G8" s="414" t="str">
        <f>IF(COUNTIF(AB22:AB261,"レ")&gt;0,"！！　未入力のところがあるか、名前が入力されていないところがあります。","")</f>
        <v/>
      </c>
      <c r="AC8" s="1" t="s">
        <v>295</v>
      </c>
      <c r="AF8" s="1" t="s">
        <v>62</v>
      </c>
      <c r="AJ8" s="1" t="s">
        <v>208</v>
      </c>
    </row>
    <row r="9" spans="7:36" ht="7.5" customHeight="1"/>
    <row r="10" spans="7:36">
      <c r="AC10" s="1" t="s">
        <v>272</v>
      </c>
      <c r="AE10" s="1">
        <v>401</v>
      </c>
      <c r="AF10" s="1">
        <v>301</v>
      </c>
      <c r="AG10" s="1" t="s">
        <v>297</v>
      </c>
      <c r="AH10" s="1" t="s">
        <v>135</v>
      </c>
      <c r="AJ10" s="2" t="s">
        <v>149</v>
      </c>
    </row>
    <row r="11" spans="7:36" ht="17.25">
      <c r="G11" s="415" t="s">
        <v>298</v>
      </c>
      <c r="H11" s="426"/>
      <c r="I11" s="426"/>
      <c r="J11" s="426"/>
      <c r="K11" s="426"/>
      <c r="L11" s="426"/>
      <c r="M11" s="426"/>
      <c r="N11" s="426"/>
      <c r="O11" s="426"/>
      <c r="P11" s="426"/>
      <c r="Q11" s="426"/>
      <c r="R11" s="426"/>
      <c r="S11" s="426"/>
      <c r="T11" s="426"/>
      <c r="U11" s="426"/>
      <c r="V11" s="426"/>
      <c r="W11" s="426"/>
      <c r="X11" s="426"/>
      <c r="Y11" s="426"/>
      <c r="Z11" s="417"/>
      <c r="AA11" s="417"/>
      <c r="AC11" s="1" t="s">
        <v>166</v>
      </c>
      <c r="AE11" s="1">
        <v>402</v>
      </c>
      <c r="AF11" s="1">
        <v>302</v>
      </c>
      <c r="AG11" s="1" t="s">
        <v>283</v>
      </c>
      <c r="AH11" s="1" t="s">
        <v>238</v>
      </c>
      <c r="AJ11" s="2" t="s">
        <v>149</v>
      </c>
    </row>
    <row r="12" spans="7:36" s="412" customFormat="1" ht="12">
      <c r="G12" s="416"/>
      <c r="H12" s="427" t="s">
        <v>299</v>
      </c>
      <c r="I12" s="427"/>
      <c r="J12" s="427"/>
      <c r="K12" s="427"/>
      <c r="L12" s="427"/>
      <c r="M12" s="427"/>
      <c r="N12" s="427"/>
      <c r="O12" s="427"/>
      <c r="P12" s="427"/>
      <c r="Q12" s="427"/>
      <c r="R12" s="427"/>
      <c r="S12" s="427"/>
      <c r="T12" s="427"/>
      <c r="U12" s="427"/>
      <c r="V12" s="427"/>
      <c r="W12" s="427"/>
      <c r="X12" s="427"/>
      <c r="Y12" s="427"/>
      <c r="Z12" s="416"/>
      <c r="AA12" s="416"/>
      <c r="AE12" s="412">
        <v>403</v>
      </c>
      <c r="AF12" s="412">
        <v>303</v>
      </c>
      <c r="AH12" s="412" t="s">
        <v>225</v>
      </c>
    </row>
    <row r="13" spans="7:36" s="412" customFormat="1" ht="12">
      <c r="G13" s="416"/>
      <c r="H13" s="428" t="s">
        <v>302</v>
      </c>
      <c r="I13" s="428"/>
      <c r="J13" s="428"/>
      <c r="K13" s="428"/>
      <c r="L13" s="428"/>
      <c r="M13" s="428"/>
      <c r="N13" s="428"/>
      <c r="O13" s="428"/>
      <c r="P13" s="428"/>
      <c r="Q13" s="428"/>
      <c r="R13" s="428"/>
      <c r="S13" s="428"/>
      <c r="T13" s="428"/>
      <c r="U13" s="428"/>
      <c r="V13" s="428"/>
      <c r="W13" s="428"/>
      <c r="X13" s="428"/>
      <c r="Y13" s="428"/>
      <c r="Z13" s="416"/>
      <c r="AA13" s="416"/>
      <c r="AE13" s="412">
        <v>404</v>
      </c>
      <c r="AF13" s="412">
        <v>304</v>
      </c>
      <c r="AH13" s="412" t="s">
        <v>288</v>
      </c>
    </row>
    <row r="14" spans="7:36" s="412" customFormat="1" ht="12">
      <c r="G14" s="416"/>
      <c r="H14" s="427" t="s">
        <v>303</v>
      </c>
      <c r="I14" s="427"/>
      <c r="J14" s="427"/>
      <c r="K14" s="427"/>
      <c r="L14" s="427"/>
      <c r="M14" s="427"/>
      <c r="N14" s="427"/>
      <c r="O14" s="427"/>
      <c r="P14" s="427"/>
      <c r="Q14" s="427"/>
      <c r="R14" s="427"/>
      <c r="S14" s="427"/>
      <c r="T14" s="427"/>
      <c r="U14" s="427"/>
      <c r="V14" s="427"/>
      <c r="W14" s="427"/>
      <c r="X14" s="427"/>
      <c r="Y14" s="427"/>
      <c r="Z14" s="416"/>
      <c r="AA14" s="416"/>
      <c r="AE14" s="412">
        <v>405</v>
      </c>
      <c r="AF14" s="412">
        <v>305</v>
      </c>
      <c r="AH14" s="412" t="s">
        <v>291</v>
      </c>
    </row>
    <row r="15" spans="7:36" s="412" customFormat="1" ht="13.5" customHeight="1">
      <c r="G15" s="416"/>
      <c r="H15" s="427" t="s">
        <v>304</v>
      </c>
      <c r="I15" s="427"/>
      <c r="J15" s="427"/>
      <c r="K15" s="427"/>
      <c r="L15" s="427"/>
      <c r="M15" s="427"/>
      <c r="N15" s="427"/>
      <c r="O15" s="427"/>
      <c r="P15" s="427"/>
      <c r="Q15" s="427"/>
      <c r="R15" s="427"/>
      <c r="S15" s="427"/>
      <c r="T15" s="427"/>
      <c r="U15" s="427"/>
      <c r="V15" s="427"/>
      <c r="W15" s="427"/>
      <c r="X15" s="427"/>
      <c r="Y15" s="427"/>
      <c r="Z15" s="416"/>
      <c r="AA15" s="416"/>
    </row>
    <row r="16" spans="7:36" s="412" customFormat="1" ht="12">
      <c r="G16" s="416"/>
      <c r="H16" s="427"/>
      <c r="I16" s="427"/>
      <c r="J16" s="427"/>
      <c r="K16" s="427"/>
      <c r="L16" s="427"/>
      <c r="M16" s="427"/>
      <c r="N16" s="427"/>
      <c r="O16" s="427"/>
      <c r="P16" s="427"/>
      <c r="Q16" s="427"/>
      <c r="R16" s="427"/>
      <c r="S16" s="427"/>
      <c r="T16" s="427"/>
      <c r="U16" s="427"/>
      <c r="V16" s="427"/>
      <c r="W16" s="427"/>
      <c r="X16" s="427"/>
      <c r="Y16" s="427"/>
      <c r="Z16" s="416"/>
      <c r="AA16" s="416"/>
      <c r="AE16" s="412" t="s">
        <v>119</v>
      </c>
      <c r="AF16" s="412" t="s">
        <v>306</v>
      </c>
      <c r="AG16" s="412" t="s">
        <v>284</v>
      </c>
      <c r="AH16" s="412" t="s">
        <v>308</v>
      </c>
    </row>
    <row r="17" spans="2:32" ht="7.5" customHeight="1">
      <c r="G17" s="417"/>
      <c r="H17" s="415"/>
      <c r="I17" s="415"/>
      <c r="J17" s="415"/>
      <c r="K17" s="415"/>
      <c r="L17" s="415"/>
      <c r="M17" s="415"/>
      <c r="N17" s="415"/>
      <c r="O17" s="415"/>
      <c r="P17" s="415"/>
      <c r="Q17" s="415"/>
      <c r="R17" s="415"/>
      <c r="S17" s="415"/>
      <c r="T17" s="415"/>
      <c r="U17" s="415"/>
      <c r="V17" s="415"/>
      <c r="W17" s="415"/>
      <c r="X17" s="415"/>
      <c r="Y17" s="415"/>
      <c r="Z17" s="417"/>
      <c r="AA17" s="417"/>
    </row>
    <row r="18" spans="2:32" ht="21.75" customHeight="1">
      <c r="G18" s="418" t="s">
        <v>310</v>
      </c>
      <c r="H18" s="418"/>
      <c r="I18" s="436" t="str">
        <f>IF(ISBLANK(共通データ!O1),"",共通データ!O1)</f>
        <v/>
      </c>
      <c r="J18" s="444"/>
      <c r="K18" s="444"/>
      <c r="L18" s="444"/>
      <c r="M18" s="444"/>
      <c r="N18" s="444"/>
      <c r="O18" s="444"/>
      <c r="P18" s="444"/>
      <c r="Q18" s="444"/>
      <c r="R18" s="444"/>
      <c r="S18" s="444"/>
      <c r="T18" s="444"/>
      <c r="U18" s="444"/>
      <c r="V18" s="444"/>
      <c r="W18" s="444"/>
      <c r="X18" s="444"/>
      <c r="Y18" s="444"/>
      <c r="Z18" s="500"/>
      <c r="AA18" s="508"/>
    </row>
    <row r="19" spans="2:32" ht="7.5" customHeight="1">
      <c r="G19" s="417"/>
      <c r="H19" s="417"/>
      <c r="I19" s="417"/>
      <c r="J19" s="417"/>
      <c r="K19" s="417"/>
      <c r="L19" s="417"/>
      <c r="M19" s="417"/>
      <c r="N19" s="417"/>
      <c r="O19" s="417"/>
      <c r="P19" s="417"/>
      <c r="Q19" s="417"/>
      <c r="R19" s="417"/>
      <c r="S19" s="417"/>
      <c r="T19" s="417"/>
      <c r="U19" s="417"/>
      <c r="V19" s="417"/>
      <c r="W19" s="417"/>
      <c r="X19" s="417"/>
      <c r="Y19" s="417"/>
      <c r="Z19" s="417"/>
      <c r="AA19" s="417"/>
    </row>
    <row r="20" spans="2:32" ht="26.25" customHeight="1">
      <c r="B20" s="413" t="s">
        <v>311</v>
      </c>
      <c r="C20" s="413" t="s">
        <v>89</v>
      </c>
      <c r="D20" s="413" t="s">
        <v>114</v>
      </c>
      <c r="G20" s="419" t="s">
        <v>312</v>
      </c>
      <c r="H20" s="429" t="s">
        <v>214</v>
      </c>
      <c r="I20" s="437" t="s">
        <v>313</v>
      </c>
      <c r="J20" s="445" t="s">
        <v>62</v>
      </c>
      <c r="K20" s="445" t="s">
        <v>61</v>
      </c>
      <c r="L20" s="457" t="s">
        <v>315</v>
      </c>
      <c r="M20" s="465"/>
      <c r="N20" s="465"/>
      <c r="O20" s="465"/>
      <c r="P20" s="465"/>
      <c r="Q20" s="465"/>
      <c r="R20" s="465"/>
      <c r="S20" s="472"/>
      <c r="T20" s="479" t="s">
        <v>563</v>
      </c>
      <c r="U20" s="486"/>
      <c r="V20" s="486"/>
      <c r="W20" s="486"/>
      <c r="X20" s="486"/>
      <c r="Y20" s="493"/>
      <c r="Z20" s="501" t="s">
        <v>28</v>
      </c>
      <c r="AA20" s="509"/>
    </row>
    <row r="21" spans="2:32" ht="26.25" customHeight="1">
      <c r="B21" s="1" t="s">
        <v>53</v>
      </c>
      <c r="C21" s="1" t="s">
        <v>316</v>
      </c>
      <c r="D21" s="1" t="s">
        <v>16</v>
      </c>
      <c r="E21" s="1" t="s">
        <v>318</v>
      </c>
      <c r="G21" s="420"/>
      <c r="H21" s="430"/>
      <c r="I21" s="438"/>
      <c r="J21" s="446"/>
      <c r="K21" s="446"/>
      <c r="L21" s="458" t="s">
        <v>200</v>
      </c>
      <c r="M21" s="466" t="s">
        <v>321</v>
      </c>
      <c r="N21" s="466" t="s">
        <v>322</v>
      </c>
      <c r="O21" s="466" t="s">
        <v>79</v>
      </c>
      <c r="P21" s="466" t="s">
        <v>6</v>
      </c>
      <c r="Q21" s="466" t="s">
        <v>266</v>
      </c>
      <c r="R21" s="466" t="s">
        <v>151</v>
      </c>
      <c r="S21" s="473" t="s">
        <v>267</v>
      </c>
      <c r="T21" s="480" t="s">
        <v>230</v>
      </c>
      <c r="U21" s="487" t="s">
        <v>230</v>
      </c>
      <c r="V21" s="487" t="s">
        <v>230</v>
      </c>
      <c r="W21" s="487" t="s">
        <v>230</v>
      </c>
      <c r="X21" s="487" t="s">
        <v>230</v>
      </c>
      <c r="Y21" s="494" t="s">
        <v>230</v>
      </c>
      <c r="Z21" s="502"/>
      <c r="AA21" s="509"/>
    </row>
    <row r="22" spans="2:32" ht="21" customHeight="1">
      <c r="B22" s="1">
        <f t="shared" ref="B22:B85" si="0">IF(I22="男",10,IF(I22="女",20,0))</f>
        <v>0</v>
      </c>
      <c r="C22" s="1">
        <f t="shared" ref="C22:C85" si="1">IF(K22="○",200,IF(ISBLANK(J22),0,100))</f>
        <v>0</v>
      </c>
      <c r="D22" s="1">
        <f t="shared" ref="D22:D85" si="2">IF(L22="○",1,IF(M22="○",2,IF(N22="○",3,IF(O22="○",4,IF(P22="○",5,IF(Q22="○",6,IF(R22="○",7,IF(S22="○",8,0))))))))</f>
        <v>0</v>
      </c>
      <c r="E22" s="1">
        <f t="shared" ref="E22:E85" si="3">SUM(B22:D22)</f>
        <v>0</v>
      </c>
      <c r="G22" s="421">
        <v>1</v>
      </c>
      <c r="H22" s="431"/>
      <c r="I22" s="439"/>
      <c r="J22" s="447"/>
      <c r="K22" s="452"/>
      <c r="L22" s="459"/>
      <c r="M22" s="467"/>
      <c r="N22" s="467"/>
      <c r="O22" s="467"/>
      <c r="P22" s="467"/>
      <c r="Q22" s="467"/>
      <c r="R22" s="467"/>
      <c r="S22" s="474"/>
      <c r="T22" s="481"/>
      <c r="U22" s="488"/>
      <c r="V22" s="488"/>
      <c r="W22" s="488"/>
      <c r="X22" s="488"/>
      <c r="Y22" s="495"/>
      <c r="Z22" s="503"/>
      <c r="AA22" s="510"/>
      <c r="AB22" s="6" t="str">
        <f t="shared" ref="AB22:AB85" si="4">IF(OR(AND(ISBLANK(H22),E22&gt;0),AND(NOT(ISBLANK(H22)),COUNTA(I22:S22)&lt;3)),"レ","")</f>
        <v/>
      </c>
      <c r="AC22" s="3" t="str">
        <f t="shared" ref="AC22:AC85" si="5">IF(COUNTIF(L22:S22,"○")&gt;1,"区分の確認","")</f>
        <v/>
      </c>
      <c r="AF22" s="3" t="str">
        <f t="shared" ref="AF22:AF85" si="6">IF(AND(NOT(ISBLANK(J22)),NOT(ISBLANK(K22))),"宿泊・日帰りの確認","")</f>
        <v/>
      </c>
    </row>
    <row r="23" spans="2:32" ht="21" customHeight="1">
      <c r="B23" s="1">
        <f t="shared" si="0"/>
        <v>0</v>
      </c>
      <c r="C23" s="1">
        <f t="shared" si="1"/>
        <v>0</v>
      </c>
      <c r="D23" s="1">
        <f t="shared" si="2"/>
        <v>0</v>
      </c>
      <c r="E23" s="1">
        <f t="shared" si="3"/>
        <v>0</v>
      </c>
      <c r="G23" s="422">
        <v>2</v>
      </c>
      <c r="H23" s="432"/>
      <c r="I23" s="440"/>
      <c r="J23" s="448"/>
      <c r="K23" s="453"/>
      <c r="L23" s="460"/>
      <c r="M23" s="468"/>
      <c r="N23" s="468"/>
      <c r="O23" s="468"/>
      <c r="P23" s="468"/>
      <c r="Q23" s="468"/>
      <c r="R23" s="468"/>
      <c r="S23" s="475"/>
      <c r="T23" s="482"/>
      <c r="U23" s="489"/>
      <c r="V23" s="489"/>
      <c r="W23" s="489"/>
      <c r="X23" s="489"/>
      <c r="Y23" s="496"/>
      <c r="Z23" s="504"/>
      <c r="AA23" s="510"/>
      <c r="AB23" s="6" t="str">
        <f t="shared" si="4"/>
        <v/>
      </c>
      <c r="AC23" s="3" t="str">
        <f t="shared" si="5"/>
        <v/>
      </c>
      <c r="AF23" s="3" t="str">
        <f t="shared" si="6"/>
        <v/>
      </c>
    </row>
    <row r="24" spans="2:32" ht="21" customHeight="1">
      <c r="B24" s="1">
        <f t="shared" si="0"/>
        <v>0</v>
      </c>
      <c r="C24" s="1">
        <f t="shared" si="1"/>
        <v>0</v>
      </c>
      <c r="D24" s="1">
        <f t="shared" si="2"/>
        <v>0</v>
      </c>
      <c r="E24" s="1">
        <f t="shared" si="3"/>
        <v>0</v>
      </c>
      <c r="G24" s="422">
        <v>3</v>
      </c>
      <c r="H24" s="432"/>
      <c r="I24" s="440"/>
      <c r="J24" s="448"/>
      <c r="K24" s="453"/>
      <c r="L24" s="460"/>
      <c r="M24" s="468"/>
      <c r="N24" s="468"/>
      <c r="O24" s="468"/>
      <c r="P24" s="468"/>
      <c r="Q24" s="468"/>
      <c r="R24" s="468"/>
      <c r="S24" s="475"/>
      <c r="T24" s="482"/>
      <c r="U24" s="489"/>
      <c r="V24" s="489"/>
      <c r="W24" s="489"/>
      <c r="X24" s="489"/>
      <c r="Y24" s="496"/>
      <c r="Z24" s="504"/>
      <c r="AA24" s="510"/>
      <c r="AB24" s="6" t="str">
        <f t="shared" si="4"/>
        <v/>
      </c>
      <c r="AC24" s="3" t="str">
        <f t="shared" si="5"/>
        <v/>
      </c>
      <c r="AF24" s="3" t="str">
        <f t="shared" si="6"/>
        <v/>
      </c>
    </row>
    <row r="25" spans="2:32" ht="21" customHeight="1">
      <c r="B25" s="1">
        <f t="shared" si="0"/>
        <v>0</v>
      </c>
      <c r="C25" s="1">
        <f t="shared" si="1"/>
        <v>0</v>
      </c>
      <c r="D25" s="1">
        <f t="shared" si="2"/>
        <v>0</v>
      </c>
      <c r="E25" s="1">
        <f t="shared" si="3"/>
        <v>0</v>
      </c>
      <c r="G25" s="422">
        <v>4</v>
      </c>
      <c r="H25" s="432"/>
      <c r="I25" s="440"/>
      <c r="J25" s="448"/>
      <c r="K25" s="453"/>
      <c r="L25" s="460"/>
      <c r="M25" s="468"/>
      <c r="N25" s="468"/>
      <c r="O25" s="468"/>
      <c r="P25" s="468"/>
      <c r="Q25" s="468"/>
      <c r="R25" s="468"/>
      <c r="S25" s="475"/>
      <c r="T25" s="482"/>
      <c r="U25" s="489"/>
      <c r="V25" s="489"/>
      <c r="W25" s="489"/>
      <c r="X25" s="489"/>
      <c r="Y25" s="496"/>
      <c r="Z25" s="504"/>
      <c r="AA25" s="510"/>
      <c r="AB25" s="6" t="str">
        <f t="shared" si="4"/>
        <v/>
      </c>
      <c r="AC25" s="3" t="str">
        <f t="shared" si="5"/>
        <v/>
      </c>
      <c r="AF25" s="3" t="str">
        <f t="shared" si="6"/>
        <v/>
      </c>
    </row>
    <row r="26" spans="2:32" ht="21" customHeight="1">
      <c r="B26" s="1">
        <f t="shared" si="0"/>
        <v>0</v>
      </c>
      <c r="C26" s="1">
        <f t="shared" si="1"/>
        <v>0</v>
      </c>
      <c r="D26" s="1">
        <f t="shared" si="2"/>
        <v>0</v>
      </c>
      <c r="E26" s="1">
        <f t="shared" si="3"/>
        <v>0</v>
      </c>
      <c r="G26" s="423">
        <v>5</v>
      </c>
      <c r="H26" s="433"/>
      <c r="I26" s="441"/>
      <c r="J26" s="449"/>
      <c r="K26" s="454"/>
      <c r="L26" s="461"/>
      <c r="M26" s="469"/>
      <c r="N26" s="469"/>
      <c r="O26" s="469"/>
      <c r="P26" s="469"/>
      <c r="Q26" s="469"/>
      <c r="R26" s="469"/>
      <c r="S26" s="476"/>
      <c r="T26" s="483"/>
      <c r="U26" s="490"/>
      <c r="V26" s="490"/>
      <c r="W26" s="490"/>
      <c r="X26" s="490"/>
      <c r="Y26" s="497"/>
      <c r="Z26" s="505"/>
      <c r="AA26" s="510"/>
      <c r="AB26" s="6" t="str">
        <f t="shared" si="4"/>
        <v/>
      </c>
      <c r="AC26" s="3" t="str">
        <f t="shared" si="5"/>
        <v/>
      </c>
      <c r="AF26" s="3" t="str">
        <f t="shared" si="6"/>
        <v/>
      </c>
    </row>
    <row r="27" spans="2:32" ht="21" customHeight="1">
      <c r="B27" s="1">
        <f t="shared" si="0"/>
        <v>0</v>
      </c>
      <c r="C27" s="1">
        <f t="shared" si="1"/>
        <v>0</v>
      </c>
      <c r="D27" s="1">
        <f t="shared" si="2"/>
        <v>0</v>
      </c>
      <c r="E27" s="1">
        <f t="shared" si="3"/>
        <v>0</v>
      </c>
      <c r="G27" s="421">
        <v>6</v>
      </c>
      <c r="H27" s="431"/>
      <c r="I27" s="439"/>
      <c r="J27" s="447"/>
      <c r="K27" s="452"/>
      <c r="L27" s="462"/>
      <c r="M27" s="467"/>
      <c r="N27" s="467"/>
      <c r="O27" s="467"/>
      <c r="P27" s="467"/>
      <c r="Q27" s="467"/>
      <c r="R27" s="467"/>
      <c r="S27" s="474"/>
      <c r="T27" s="481"/>
      <c r="U27" s="488"/>
      <c r="V27" s="488"/>
      <c r="W27" s="488"/>
      <c r="X27" s="488"/>
      <c r="Y27" s="498"/>
      <c r="Z27" s="506"/>
      <c r="AA27" s="510"/>
      <c r="AB27" s="6" t="str">
        <f t="shared" si="4"/>
        <v/>
      </c>
      <c r="AC27" s="3" t="str">
        <f t="shared" si="5"/>
        <v/>
      </c>
      <c r="AF27" s="3" t="str">
        <f t="shared" si="6"/>
        <v/>
      </c>
    </row>
    <row r="28" spans="2:32" ht="21" customHeight="1">
      <c r="B28" s="1">
        <f t="shared" si="0"/>
        <v>0</v>
      </c>
      <c r="C28" s="1">
        <f t="shared" si="1"/>
        <v>0</v>
      </c>
      <c r="D28" s="1">
        <f t="shared" si="2"/>
        <v>0</v>
      </c>
      <c r="E28" s="1">
        <f t="shared" si="3"/>
        <v>0</v>
      </c>
      <c r="G28" s="422">
        <v>7</v>
      </c>
      <c r="H28" s="432"/>
      <c r="I28" s="440"/>
      <c r="J28" s="448"/>
      <c r="K28" s="453"/>
      <c r="L28" s="460"/>
      <c r="M28" s="468"/>
      <c r="N28" s="468"/>
      <c r="O28" s="468"/>
      <c r="P28" s="468"/>
      <c r="Q28" s="468"/>
      <c r="R28" s="468"/>
      <c r="S28" s="475"/>
      <c r="T28" s="482"/>
      <c r="U28" s="489"/>
      <c r="V28" s="489"/>
      <c r="W28" s="489"/>
      <c r="X28" s="489"/>
      <c r="Y28" s="496"/>
      <c r="Z28" s="504"/>
      <c r="AA28" s="510"/>
      <c r="AB28" s="6" t="str">
        <f t="shared" si="4"/>
        <v/>
      </c>
      <c r="AC28" s="3" t="str">
        <f t="shared" si="5"/>
        <v/>
      </c>
      <c r="AF28" s="3" t="str">
        <f t="shared" si="6"/>
        <v/>
      </c>
    </row>
    <row r="29" spans="2:32" ht="21" customHeight="1">
      <c r="B29" s="1">
        <f t="shared" si="0"/>
        <v>0</v>
      </c>
      <c r="C29" s="1">
        <f t="shared" si="1"/>
        <v>0</v>
      </c>
      <c r="D29" s="1">
        <f t="shared" si="2"/>
        <v>0</v>
      </c>
      <c r="E29" s="1">
        <f t="shared" si="3"/>
        <v>0</v>
      </c>
      <c r="G29" s="422">
        <v>8</v>
      </c>
      <c r="H29" s="432"/>
      <c r="I29" s="440"/>
      <c r="J29" s="448"/>
      <c r="K29" s="453"/>
      <c r="L29" s="460"/>
      <c r="M29" s="468"/>
      <c r="N29" s="468"/>
      <c r="O29" s="468"/>
      <c r="P29" s="468"/>
      <c r="Q29" s="468"/>
      <c r="R29" s="468"/>
      <c r="S29" s="475"/>
      <c r="T29" s="482"/>
      <c r="U29" s="489"/>
      <c r="V29" s="489"/>
      <c r="W29" s="489"/>
      <c r="X29" s="489"/>
      <c r="Y29" s="496"/>
      <c r="Z29" s="504"/>
      <c r="AA29" s="510"/>
      <c r="AB29" s="6" t="str">
        <f t="shared" si="4"/>
        <v/>
      </c>
      <c r="AC29" s="3" t="str">
        <f t="shared" si="5"/>
        <v/>
      </c>
      <c r="AF29" s="3" t="str">
        <f t="shared" si="6"/>
        <v/>
      </c>
    </row>
    <row r="30" spans="2:32" ht="21" customHeight="1">
      <c r="B30" s="1">
        <f t="shared" si="0"/>
        <v>0</v>
      </c>
      <c r="C30" s="1">
        <f t="shared" si="1"/>
        <v>0</v>
      </c>
      <c r="D30" s="1">
        <f t="shared" si="2"/>
        <v>0</v>
      </c>
      <c r="E30" s="1">
        <f t="shared" si="3"/>
        <v>0</v>
      </c>
      <c r="G30" s="422">
        <v>9</v>
      </c>
      <c r="H30" s="432"/>
      <c r="I30" s="440"/>
      <c r="J30" s="448"/>
      <c r="K30" s="453"/>
      <c r="L30" s="460"/>
      <c r="M30" s="468"/>
      <c r="N30" s="468"/>
      <c r="O30" s="468"/>
      <c r="P30" s="468"/>
      <c r="Q30" s="468"/>
      <c r="R30" s="468"/>
      <c r="S30" s="475"/>
      <c r="T30" s="482"/>
      <c r="U30" s="489"/>
      <c r="V30" s="489"/>
      <c r="W30" s="489"/>
      <c r="X30" s="489"/>
      <c r="Y30" s="496"/>
      <c r="Z30" s="504"/>
      <c r="AA30" s="510"/>
      <c r="AB30" s="6" t="str">
        <f t="shared" si="4"/>
        <v/>
      </c>
      <c r="AC30" s="3" t="str">
        <f t="shared" si="5"/>
        <v/>
      </c>
      <c r="AF30" s="3" t="str">
        <f t="shared" si="6"/>
        <v/>
      </c>
    </row>
    <row r="31" spans="2:32" ht="21" customHeight="1">
      <c r="B31" s="1">
        <f t="shared" si="0"/>
        <v>0</v>
      </c>
      <c r="C31" s="1">
        <f t="shared" si="1"/>
        <v>0</v>
      </c>
      <c r="D31" s="1">
        <f t="shared" si="2"/>
        <v>0</v>
      </c>
      <c r="E31" s="1">
        <f t="shared" si="3"/>
        <v>0</v>
      </c>
      <c r="G31" s="423">
        <v>10</v>
      </c>
      <c r="H31" s="433"/>
      <c r="I31" s="441"/>
      <c r="J31" s="449"/>
      <c r="K31" s="454"/>
      <c r="L31" s="461"/>
      <c r="M31" s="469"/>
      <c r="N31" s="469"/>
      <c r="O31" s="469"/>
      <c r="P31" s="469"/>
      <c r="Q31" s="469"/>
      <c r="R31" s="469"/>
      <c r="S31" s="476"/>
      <c r="T31" s="483"/>
      <c r="U31" s="490"/>
      <c r="V31" s="490"/>
      <c r="W31" s="490"/>
      <c r="X31" s="490"/>
      <c r="Y31" s="497"/>
      <c r="Z31" s="505"/>
      <c r="AA31" s="510"/>
      <c r="AB31" s="6" t="str">
        <f t="shared" si="4"/>
        <v/>
      </c>
      <c r="AC31" s="3" t="str">
        <f t="shared" si="5"/>
        <v/>
      </c>
      <c r="AF31" s="3" t="str">
        <f t="shared" si="6"/>
        <v/>
      </c>
    </row>
    <row r="32" spans="2:32" ht="21" customHeight="1">
      <c r="B32" s="1">
        <f t="shared" si="0"/>
        <v>0</v>
      </c>
      <c r="C32" s="1">
        <f t="shared" si="1"/>
        <v>0</v>
      </c>
      <c r="D32" s="1">
        <f t="shared" si="2"/>
        <v>0</v>
      </c>
      <c r="E32" s="1">
        <f t="shared" si="3"/>
        <v>0</v>
      </c>
      <c r="G32" s="421">
        <v>11</v>
      </c>
      <c r="H32" s="431"/>
      <c r="I32" s="439"/>
      <c r="J32" s="447"/>
      <c r="K32" s="452"/>
      <c r="L32" s="462"/>
      <c r="M32" s="467"/>
      <c r="N32" s="467"/>
      <c r="O32" s="467"/>
      <c r="P32" s="467"/>
      <c r="Q32" s="467"/>
      <c r="R32" s="467"/>
      <c r="S32" s="474"/>
      <c r="T32" s="481"/>
      <c r="U32" s="488"/>
      <c r="V32" s="488"/>
      <c r="W32" s="488"/>
      <c r="X32" s="488"/>
      <c r="Y32" s="498"/>
      <c r="Z32" s="506"/>
      <c r="AA32" s="510"/>
      <c r="AB32" s="6" t="str">
        <f t="shared" si="4"/>
        <v/>
      </c>
      <c r="AC32" s="3" t="str">
        <f t="shared" si="5"/>
        <v/>
      </c>
      <c r="AF32" s="3" t="str">
        <f t="shared" si="6"/>
        <v/>
      </c>
    </row>
    <row r="33" spans="2:32" ht="21" customHeight="1">
      <c r="B33" s="1">
        <f t="shared" si="0"/>
        <v>0</v>
      </c>
      <c r="C33" s="1">
        <f t="shared" si="1"/>
        <v>0</v>
      </c>
      <c r="D33" s="1">
        <f t="shared" si="2"/>
        <v>0</v>
      </c>
      <c r="E33" s="1">
        <f t="shared" si="3"/>
        <v>0</v>
      </c>
      <c r="G33" s="422">
        <v>12</v>
      </c>
      <c r="H33" s="432"/>
      <c r="I33" s="440"/>
      <c r="J33" s="448"/>
      <c r="K33" s="453"/>
      <c r="L33" s="460"/>
      <c r="M33" s="468"/>
      <c r="N33" s="468"/>
      <c r="O33" s="468"/>
      <c r="P33" s="468"/>
      <c r="Q33" s="468"/>
      <c r="R33" s="468"/>
      <c r="S33" s="475"/>
      <c r="T33" s="482"/>
      <c r="U33" s="489"/>
      <c r="V33" s="489"/>
      <c r="W33" s="489"/>
      <c r="X33" s="489"/>
      <c r="Y33" s="496"/>
      <c r="Z33" s="504"/>
      <c r="AA33" s="510"/>
      <c r="AB33" s="6" t="str">
        <f t="shared" si="4"/>
        <v/>
      </c>
      <c r="AC33" s="3" t="str">
        <f t="shared" si="5"/>
        <v/>
      </c>
      <c r="AF33" s="3" t="str">
        <f t="shared" si="6"/>
        <v/>
      </c>
    </row>
    <row r="34" spans="2:32" ht="21" customHeight="1">
      <c r="B34" s="1">
        <f t="shared" si="0"/>
        <v>0</v>
      </c>
      <c r="C34" s="1">
        <f t="shared" si="1"/>
        <v>0</v>
      </c>
      <c r="D34" s="1">
        <f t="shared" si="2"/>
        <v>0</v>
      </c>
      <c r="E34" s="1">
        <f t="shared" si="3"/>
        <v>0</v>
      </c>
      <c r="G34" s="422">
        <v>13</v>
      </c>
      <c r="H34" s="432"/>
      <c r="I34" s="440"/>
      <c r="J34" s="448"/>
      <c r="K34" s="453"/>
      <c r="L34" s="460"/>
      <c r="M34" s="468"/>
      <c r="N34" s="468"/>
      <c r="O34" s="468"/>
      <c r="P34" s="468"/>
      <c r="Q34" s="468"/>
      <c r="R34" s="468"/>
      <c r="S34" s="475"/>
      <c r="T34" s="482"/>
      <c r="U34" s="489"/>
      <c r="V34" s="489"/>
      <c r="W34" s="489"/>
      <c r="X34" s="489"/>
      <c r="Y34" s="496"/>
      <c r="Z34" s="504"/>
      <c r="AA34" s="510"/>
      <c r="AB34" s="6" t="str">
        <f t="shared" si="4"/>
        <v/>
      </c>
      <c r="AC34" s="3" t="str">
        <f t="shared" si="5"/>
        <v/>
      </c>
      <c r="AF34" s="3" t="str">
        <f t="shared" si="6"/>
        <v/>
      </c>
    </row>
    <row r="35" spans="2:32" ht="21" customHeight="1">
      <c r="B35" s="1">
        <f t="shared" si="0"/>
        <v>0</v>
      </c>
      <c r="C35" s="1">
        <f t="shared" si="1"/>
        <v>0</v>
      </c>
      <c r="D35" s="1">
        <f t="shared" si="2"/>
        <v>0</v>
      </c>
      <c r="E35" s="1">
        <f t="shared" si="3"/>
        <v>0</v>
      </c>
      <c r="G35" s="422">
        <v>14</v>
      </c>
      <c r="H35" s="432"/>
      <c r="I35" s="440"/>
      <c r="J35" s="448"/>
      <c r="K35" s="453"/>
      <c r="L35" s="460"/>
      <c r="M35" s="468"/>
      <c r="N35" s="468"/>
      <c r="O35" s="468"/>
      <c r="P35" s="468"/>
      <c r="Q35" s="468"/>
      <c r="R35" s="468"/>
      <c r="S35" s="475"/>
      <c r="T35" s="482"/>
      <c r="U35" s="489"/>
      <c r="V35" s="489"/>
      <c r="W35" s="489"/>
      <c r="X35" s="489"/>
      <c r="Y35" s="496"/>
      <c r="Z35" s="504"/>
      <c r="AA35" s="510"/>
      <c r="AB35" s="6" t="str">
        <f t="shared" si="4"/>
        <v/>
      </c>
      <c r="AC35" s="3" t="str">
        <f t="shared" si="5"/>
        <v/>
      </c>
      <c r="AF35" s="3" t="str">
        <f t="shared" si="6"/>
        <v/>
      </c>
    </row>
    <row r="36" spans="2:32" ht="21" customHeight="1">
      <c r="B36" s="1">
        <f t="shared" si="0"/>
        <v>0</v>
      </c>
      <c r="C36" s="1">
        <f t="shared" si="1"/>
        <v>0</v>
      </c>
      <c r="D36" s="1">
        <f t="shared" si="2"/>
        <v>0</v>
      </c>
      <c r="E36" s="1">
        <f t="shared" si="3"/>
        <v>0</v>
      </c>
      <c r="G36" s="424">
        <v>15</v>
      </c>
      <c r="H36" s="434"/>
      <c r="I36" s="442"/>
      <c r="J36" s="450"/>
      <c r="K36" s="455"/>
      <c r="L36" s="463"/>
      <c r="M36" s="470"/>
      <c r="N36" s="470"/>
      <c r="O36" s="470"/>
      <c r="P36" s="470"/>
      <c r="Q36" s="470"/>
      <c r="R36" s="470"/>
      <c r="S36" s="477"/>
      <c r="T36" s="484"/>
      <c r="U36" s="491"/>
      <c r="V36" s="491"/>
      <c r="W36" s="491"/>
      <c r="X36" s="491"/>
      <c r="Y36" s="499"/>
      <c r="Z36" s="507"/>
      <c r="AA36" s="510"/>
      <c r="AB36" s="6" t="str">
        <f t="shared" si="4"/>
        <v/>
      </c>
      <c r="AC36" s="3" t="str">
        <f t="shared" si="5"/>
        <v/>
      </c>
      <c r="AF36" s="3" t="str">
        <f t="shared" si="6"/>
        <v/>
      </c>
    </row>
    <row r="37" spans="2:32" ht="21" customHeight="1">
      <c r="B37" s="1">
        <f t="shared" si="0"/>
        <v>0</v>
      </c>
      <c r="C37" s="1">
        <f t="shared" si="1"/>
        <v>0</v>
      </c>
      <c r="D37" s="1">
        <f t="shared" si="2"/>
        <v>0</v>
      </c>
      <c r="E37" s="1">
        <f t="shared" si="3"/>
        <v>0</v>
      </c>
      <c r="G37" s="425">
        <v>16</v>
      </c>
      <c r="H37" s="435"/>
      <c r="I37" s="443"/>
      <c r="J37" s="451"/>
      <c r="K37" s="456"/>
      <c r="L37" s="464"/>
      <c r="M37" s="471"/>
      <c r="N37" s="471"/>
      <c r="O37" s="471"/>
      <c r="P37" s="471"/>
      <c r="Q37" s="471"/>
      <c r="R37" s="471"/>
      <c r="S37" s="478"/>
      <c r="T37" s="485"/>
      <c r="U37" s="492"/>
      <c r="V37" s="492"/>
      <c r="W37" s="492"/>
      <c r="X37" s="492"/>
      <c r="Y37" s="495"/>
      <c r="Z37" s="503"/>
      <c r="AA37" s="510"/>
      <c r="AB37" s="6" t="str">
        <f t="shared" si="4"/>
        <v/>
      </c>
      <c r="AC37" s="3" t="str">
        <f t="shared" si="5"/>
        <v/>
      </c>
      <c r="AF37" s="3" t="str">
        <f t="shared" si="6"/>
        <v/>
      </c>
    </row>
    <row r="38" spans="2:32" ht="21" customHeight="1">
      <c r="B38" s="1">
        <f t="shared" si="0"/>
        <v>0</v>
      </c>
      <c r="C38" s="1">
        <f t="shared" si="1"/>
        <v>0</v>
      </c>
      <c r="D38" s="1">
        <f t="shared" si="2"/>
        <v>0</v>
      </c>
      <c r="E38" s="1">
        <f t="shared" si="3"/>
        <v>0</v>
      </c>
      <c r="G38" s="422">
        <v>17</v>
      </c>
      <c r="H38" s="432"/>
      <c r="I38" s="440"/>
      <c r="J38" s="448"/>
      <c r="K38" s="453"/>
      <c r="L38" s="460"/>
      <c r="M38" s="468"/>
      <c r="N38" s="468"/>
      <c r="O38" s="468"/>
      <c r="P38" s="468"/>
      <c r="Q38" s="468"/>
      <c r="R38" s="468"/>
      <c r="S38" s="475"/>
      <c r="T38" s="482"/>
      <c r="U38" s="489"/>
      <c r="V38" s="489"/>
      <c r="W38" s="489"/>
      <c r="X38" s="489"/>
      <c r="Y38" s="496"/>
      <c r="Z38" s="504"/>
      <c r="AA38" s="510"/>
      <c r="AB38" s="6" t="str">
        <f t="shared" si="4"/>
        <v/>
      </c>
      <c r="AC38" s="3" t="str">
        <f t="shared" si="5"/>
        <v/>
      </c>
      <c r="AF38" s="3" t="str">
        <f t="shared" si="6"/>
        <v/>
      </c>
    </row>
    <row r="39" spans="2:32" ht="21" customHeight="1">
      <c r="B39" s="1">
        <f t="shared" si="0"/>
        <v>0</v>
      </c>
      <c r="C39" s="1">
        <f t="shared" si="1"/>
        <v>0</v>
      </c>
      <c r="D39" s="1">
        <f t="shared" si="2"/>
        <v>0</v>
      </c>
      <c r="E39" s="1">
        <f t="shared" si="3"/>
        <v>0</v>
      </c>
      <c r="G39" s="422">
        <v>18</v>
      </c>
      <c r="H39" s="432"/>
      <c r="I39" s="440"/>
      <c r="J39" s="448"/>
      <c r="K39" s="453"/>
      <c r="L39" s="460"/>
      <c r="M39" s="468"/>
      <c r="N39" s="468"/>
      <c r="O39" s="468"/>
      <c r="P39" s="468"/>
      <c r="Q39" s="468"/>
      <c r="R39" s="468"/>
      <c r="S39" s="475"/>
      <c r="T39" s="482"/>
      <c r="U39" s="489"/>
      <c r="V39" s="489"/>
      <c r="W39" s="489"/>
      <c r="X39" s="489"/>
      <c r="Y39" s="496"/>
      <c r="Z39" s="504"/>
      <c r="AA39" s="510"/>
      <c r="AB39" s="6" t="str">
        <f t="shared" si="4"/>
        <v/>
      </c>
      <c r="AC39" s="3" t="str">
        <f t="shared" si="5"/>
        <v/>
      </c>
      <c r="AF39" s="3" t="str">
        <f t="shared" si="6"/>
        <v/>
      </c>
    </row>
    <row r="40" spans="2:32" ht="21" customHeight="1">
      <c r="B40" s="1">
        <f t="shared" si="0"/>
        <v>0</v>
      </c>
      <c r="C40" s="1">
        <f t="shared" si="1"/>
        <v>0</v>
      </c>
      <c r="D40" s="1">
        <f t="shared" si="2"/>
        <v>0</v>
      </c>
      <c r="E40" s="1">
        <f t="shared" si="3"/>
        <v>0</v>
      </c>
      <c r="G40" s="422">
        <v>19</v>
      </c>
      <c r="H40" s="432"/>
      <c r="I40" s="440"/>
      <c r="J40" s="448"/>
      <c r="K40" s="453"/>
      <c r="L40" s="460"/>
      <c r="M40" s="468"/>
      <c r="N40" s="468"/>
      <c r="O40" s="468"/>
      <c r="P40" s="468"/>
      <c r="Q40" s="468"/>
      <c r="R40" s="468"/>
      <c r="S40" s="475"/>
      <c r="T40" s="482"/>
      <c r="U40" s="489"/>
      <c r="V40" s="489"/>
      <c r="W40" s="489"/>
      <c r="X40" s="489"/>
      <c r="Y40" s="496"/>
      <c r="Z40" s="504"/>
      <c r="AA40" s="510"/>
      <c r="AB40" s="6" t="str">
        <f t="shared" si="4"/>
        <v/>
      </c>
      <c r="AC40" s="3" t="str">
        <f t="shared" si="5"/>
        <v/>
      </c>
      <c r="AF40" s="3" t="str">
        <f t="shared" si="6"/>
        <v/>
      </c>
    </row>
    <row r="41" spans="2:32" ht="21" customHeight="1">
      <c r="B41" s="1">
        <f t="shared" si="0"/>
        <v>0</v>
      </c>
      <c r="C41" s="1">
        <f t="shared" si="1"/>
        <v>0</v>
      </c>
      <c r="D41" s="1">
        <f t="shared" si="2"/>
        <v>0</v>
      </c>
      <c r="E41" s="1">
        <f t="shared" si="3"/>
        <v>0</v>
      </c>
      <c r="G41" s="423">
        <v>20</v>
      </c>
      <c r="H41" s="433"/>
      <c r="I41" s="441"/>
      <c r="J41" s="449"/>
      <c r="K41" s="454"/>
      <c r="L41" s="461"/>
      <c r="M41" s="469"/>
      <c r="N41" s="469"/>
      <c r="O41" s="469"/>
      <c r="P41" s="469"/>
      <c r="Q41" s="469"/>
      <c r="R41" s="469"/>
      <c r="S41" s="476"/>
      <c r="T41" s="483"/>
      <c r="U41" s="490"/>
      <c r="V41" s="490"/>
      <c r="W41" s="490"/>
      <c r="X41" s="490"/>
      <c r="Y41" s="497"/>
      <c r="Z41" s="505"/>
      <c r="AA41" s="510"/>
      <c r="AB41" s="6" t="str">
        <f t="shared" si="4"/>
        <v/>
      </c>
      <c r="AC41" s="3" t="str">
        <f t="shared" si="5"/>
        <v/>
      </c>
      <c r="AF41" s="3" t="str">
        <f t="shared" si="6"/>
        <v/>
      </c>
    </row>
    <row r="42" spans="2:32" ht="21" customHeight="1">
      <c r="B42" s="1">
        <f t="shared" si="0"/>
        <v>0</v>
      </c>
      <c r="C42" s="1">
        <f t="shared" si="1"/>
        <v>0</v>
      </c>
      <c r="D42" s="1">
        <f t="shared" si="2"/>
        <v>0</v>
      </c>
      <c r="E42" s="1">
        <f t="shared" si="3"/>
        <v>0</v>
      </c>
      <c r="G42" s="421">
        <v>21</v>
      </c>
      <c r="H42" s="431"/>
      <c r="I42" s="439"/>
      <c r="J42" s="447"/>
      <c r="K42" s="452"/>
      <c r="L42" s="462"/>
      <c r="M42" s="467"/>
      <c r="N42" s="467"/>
      <c r="O42" s="467"/>
      <c r="P42" s="467"/>
      <c r="Q42" s="467"/>
      <c r="R42" s="467"/>
      <c r="S42" s="474"/>
      <c r="T42" s="481"/>
      <c r="U42" s="488"/>
      <c r="V42" s="488"/>
      <c r="W42" s="488"/>
      <c r="X42" s="488"/>
      <c r="Y42" s="498"/>
      <c r="Z42" s="506"/>
      <c r="AA42" s="510"/>
      <c r="AB42" s="6" t="str">
        <f t="shared" si="4"/>
        <v/>
      </c>
      <c r="AC42" s="3" t="str">
        <f t="shared" si="5"/>
        <v/>
      </c>
      <c r="AF42" s="3" t="str">
        <f t="shared" si="6"/>
        <v/>
      </c>
    </row>
    <row r="43" spans="2:32" ht="21" customHeight="1">
      <c r="B43" s="1">
        <f t="shared" si="0"/>
        <v>0</v>
      </c>
      <c r="C43" s="1">
        <f t="shared" si="1"/>
        <v>0</v>
      </c>
      <c r="D43" s="1">
        <f t="shared" si="2"/>
        <v>0</v>
      </c>
      <c r="E43" s="1">
        <f t="shared" si="3"/>
        <v>0</v>
      </c>
      <c r="G43" s="422">
        <v>22</v>
      </c>
      <c r="H43" s="432"/>
      <c r="I43" s="440"/>
      <c r="J43" s="448"/>
      <c r="K43" s="453"/>
      <c r="L43" s="460"/>
      <c r="M43" s="468"/>
      <c r="N43" s="468"/>
      <c r="O43" s="468"/>
      <c r="P43" s="468"/>
      <c r="Q43" s="468"/>
      <c r="R43" s="468"/>
      <c r="S43" s="475"/>
      <c r="T43" s="482"/>
      <c r="U43" s="489"/>
      <c r="V43" s="489"/>
      <c r="W43" s="489"/>
      <c r="X43" s="489"/>
      <c r="Y43" s="496"/>
      <c r="Z43" s="504"/>
      <c r="AA43" s="510"/>
      <c r="AB43" s="6" t="str">
        <f t="shared" si="4"/>
        <v/>
      </c>
      <c r="AC43" s="3" t="str">
        <f t="shared" si="5"/>
        <v/>
      </c>
      <c r="AF43" s="3" t="str">
        <f t="shared" si="6"/>
        <v/>
      </c>
    </row>
    <row r="44" spans="2:32" ht="21" customHeight="1">
      <c r="B44" s="1">
        <f t="shared" si="0"/>
        <v>0</v>
      </c>
      <c r="C44" s="1">
        <f t="shared" si="1"/>
        <v>0</v>
      </c>
      <c r="D44" s="1">
        <f t="shared" si="2"/>
        <v>0</v>
      </c>
      <c r="E44" s="1">
        <f t="shared" si="3"/>
        <v>0</v>
      </c>
      <c r="G44" s="422">
        <v>23</v>
      </c>
      <c r="H44" s="432"/>
      <c r="I44" s="440"/>
      <c r="J44" s="448"/>
      <c r="K44" s="453"/>
      <c r="L44" s="460"/>
      <c r="M44" s="468"/>
      <c r="N44" s="468"/>
      <c r="O44" s="468"/>
      <c r="P44" s="468"/>
      <c r="Q44" s="468"/>
      <c r="R44" s="468"/>
      <c r="S44" s="475"/>
      <c r="T44" s="482"/>
      <c r="U44" s="489"/>
      <c r="V44" s="489"/>
      <c r="W44" s="489"/>
      <c r="X44" s="489"/>
      <c r="Y44" s="496"/>
      <c r="Z44" s="504"/>
      <c r="AA44" s="510"/>
      <c r="AB44" s="6" t="str">
        <f t="shared" si="4"/>
        <v/>
      </c>
      <c r="AC44" s="3" t="str">
        <f t="shared" si="5"/>
        <v/>
      </c>
      <c r="AF44" s="3" t="str">
        <f t="shared" si="6"/>
        <v/>
      </c>
    </row>
    <row r="45" spans="2:32" ht="21" customHeight="1">
      <c r="B45" s="1">
        <f t="shared" si="0"/>
        <v>0</v>
      </c>
      <c r="C45" s="1">
        <f t="shared" si="1"/>
        <v>0</v>
      </c>
      <c r="D45" s="1">
        <f t="shared" si="2"/>
        <v>0</v>
      </c>
      <c r="E45" s="1">
        <f t="shared" si="3"/>
        <v>0</v>
      </c>
      <c r="G45" s="422">
        <v>24</v>
      </c>
      <c r="H45" s="432"/>
      <c r="I45" s="440"/>
      <c r="J45" s="448"/>
      <c r="K45" s="453"/>
      <c r="L45" s="460"/>
      <c r="M45" s="468"/>
      <c r="N45" s="468"/>
      <c r="O45" s="468"/>
      <c r="P45" s="468"/>
      <c r="Q45" s="468"/>
      <c r="R45" s="468"/>
      <c r="S45" s="475"/>
      <c r="T45" s="482"/>
      <c r="U45" s="489"/>
      <c r="V45" s="489"/>
      <c r="W45" s="489"/>
      <c r="X45" s="489"/>
      <c r="Y45" s="496"/>
      <c r="Z45" s="504"/>
      <c r="AA45" s="510"/>
      <c r="AB45" s="6" t="str">
        <f t="shared" si="4"/>
        <v/>
      </c>
      <c r="AC45" s="3" t="str">
        <f t="shared" si="5"/>
        <v/>
      </c>
      <c r="AF45" s="3" t="str">
        <f t="shared" si="6"/>
        <v/>
      </c>
    </row>
    <row r="46" spans="2:32" ht="21" customHeight="1">
      <c r="B46" s="1">
        <f t="shared" si="0"/>
        <v>0</v>
      </c>
      <c r="C46" s="1">
        <f t="shared" si="1"/>
        <v>0</v>
      </c>
      <c r="D46" s="1">
        <f t="shared" si="2"/>
        <v>0</v>
      </c>
      <c r="E46" s="1">
        <f t="shared" si="3"/>
        <v>0</v>
      </c>
      <c r="G46" s="423">
        <v>25</v>
      </c>
      <c r="H46" s="433"/>
      <c r="I46" s="441"/>
      <c r="J46" s="449"/>
      <c r="K46" s="454"/>
      <c r="L46" s="461"/>
      <c r="M46" s="469"/>
      <c r="N46" s="469"/>
      <c r="O46" s="469"/>
      <c r="P46" s="469"/>
      <c r="Q46" s="469"/>
      <c r="R46" s="469"/>
      <c r="S46" s="476"/>
      <c r="T46" s="483"/>
      <c r="U46" s="490"/>
      <c r="V46" s="490"/>
      <c r="W46" s="490"/>
      <c r="X46" s="490"/>
      <c r="Y46" s="497"/>
      <c r="Z46" s="505"/>
      <c r="AA46" s="510"/>
      <c r="AB46" s="6" t="str">
        <f t="shared" si="4"/>
        <v/>
      </c>
      <c r="AC46" s="3" t="str">
        <f t="shared" si="5"/>
        <v/>
      </c>
      <c r="AF46" s="3" t="str">
        <f t="shared" si="6"/>
        <v/>
      </c>
    </row>
    <row r="47" spans="2:32" ht="21" customHeight="1">
      <c r="B47" s="1">
        <f t="shared" si="0"/>
        <v>0</v>
      </c>
      <c r="C47" s="1">
        <f t="shared" si="1"/>
        <v>0</v>
      </c>
      <c r="D47" s="1">
        <f t="shared" si="2"/>
        <v>0</v>
      </c>
      <c r="E47" s="1">
        <f t="shared" si="3"/>
        <v>0</v>
      </c>
      <c r="G47" s="421">
        <v>26</v>
      </c>
      <c r="H47" s="431"/>
      <c r="I47" s="439"/>
      <c r="J47" s="447"/>
      <c r="K47" s="452"/>
      <c r="L47" s="462"/>
      <c r="M47" s="467"/>
      <c r="N47" s="467"/>
      <c r="O47" s="467"/>
      <c r="P47" s="467"/>
      <c r="Q47" s="467"/>
      <c r="R47" s="467"/>
      <c r="S47" s="474"/>
      <c r="T47" s="481"/>
      <c r="U47" s="488"/>
      <c r="V47" s="488"/>
      <c r="W47" s="488"/>
      <c r="X47" s="488"/>
      <c r="Y47" s="498"/>
      <c r="Z47" s="506"/>
      <c r="AA47" s="510"/>
      <c r="AB47" s="6" t="str">
        <f t="shared" si="4"/>
        <v/>
      </c>
      <c r="AC47" s="3" t="str">
        <f t="shared" si="5"/>
        <v/>
      </c>
      <c r="AF47" s="3" t="str">
        <f t="shared" si="6"/>
        <v/>
      </c>
    </row>
    <row r="48" spans="2:32" ht="21" customHeight="1">
      <c r="B48" s="1">
        <f t="shared" si="0"/>
        <v>0</v>
      </c>
      <c r="C48" s="1">
        <f t="shared" si="1"/>
        <v>0</v>
      </c>
      <c r="D48" s="1">
        <f t="shared" si="2"/>
        <v>0</v>
      </c>
      <c r="E48" s="1">
        <f t="shared" si="3"/>
        <v>0</v>
      </c>
      <c r="G48" s="422">
        <v>27</v>
      </c>
      <c r="H48" s="432"/>
      <c r="I48" s="440"/>
      <c r="J48" s="448"/>
      <c r="K48" s="453"/>
      <c r="L48" s="460"/>
      <c r="M48" s="468"/>
      <c r="N48" s="468"/>
      <c r="O48" s="468"/>
      <c r="P48" s="468"/>
      <c r="Q48" s="468"/>
      <c r="R48" s="468"/>
      <c r="S48" s="475"/>
      <c r="T48" s="482"/>
      <c r="U48" s="489"/>
      <c r="V48" s="489"/>
      <c r="W48" s="489"/>
      <c r="X48" s="489"/>
      <c r="Y48" s="496"/>
      <c r="Z48" s="504"/>
      <c r="AA48" s="510"/>
      <c r="AB48" s="6" t="str">
        <f t="shared" si="4"/>
        <v/>
      </c>
      <c r="AC48" s="3" t="str">
        <f t="shared" si="5"/>
        <v/>
      </c>
      <c r="AF48" s="3" t="str">
        <f t="shared" si="6"/>
        <v/>
      </c>
    </row>
    <row r="49" spans="2:32" ht="21" customHeight="1">
      <c r="B49" s="1">
        <f t="shared" si="0"/>
        <v>0</v>
      </c>
      <c r="C49" s="1">
        <f t="shared" si="1"/>
        <v>0</v>
      </c>
      <c r="D49" s="1">
        <f t="shared" si="2"/>
        <v>0</v>
      </c>
      <c r="E49" s="1">
        <f t="shared" si="3"/>
        <v>0</v>
      </c>
      <c r="G49" s="422">
        <v>28</v>
      </c>
      <c r="H49" s="432"/>
      <c r="I49" s="440"/>
      <c r="J49" s="448"/>
      <c r="K49" s="453"/>
      <c r="L49" s="460"/>
      <c r="M49" s="468"/>
      <c r="N49" s="468"/>
      <c r="O49" s="468"/>
      <c r="P49" s="468"/>
      <c r="Q49" s="468"/>
      <c r="R49" s="468"/>
      <c r="S49" s="475"/>
      <c r="T49" s="482"/>
      <c r="U49" s="489"/>
      <c r="V49" s="489"/>
      <c r="W49" s="489"/>
      <c r="X49" s="489"/>
      <c r="Y49" s="496"/>
      <c r="Z49" s="504"/>
      <c r="AA49" s="510"/>
      <c r="AB49" s="6" t="str">
        <f t="shared" si="4"/>
        <v/>
      </c>
      <c r="AC49" s="3" t="str">
        <f t="shared" si="5"/>
        <v/>
      </c>
      <c r="AF49" s="3" t="str">
        <f t="shared" si="6"/>
        <v/>
      </c>
    </row>
    <row r="50" spans="2:32" ht="21" customHeight="1">
      <c r="B50" s="1">
        <f t="shared" si="0"/>
        <v>0</v>
      </c>
      <c r="C50" s="1">
        <f t="shared" si="1"/>
        <v>0</v>
      </c>
      <c r="D50" s="1">
        <f t="shared" si="2"/>
        <v>0</v>
      </c>
      <c r="E50" s="1">
        <f t="shared" si="3"/>
        <v>0</v>
      </c>
      <c r="G50" s="422">
        <v>29</v>
      </c>
      <c r="H50" s="432"/>
      <c r="I50" s="440"/>
      <c r="J50" s="448"/>
      <c r="K50" s="453"/>
      <c r="L50" s="460"/>
      <c r="M50" s="468"/>
      <c r="N50" s="468"/>
      <c r="O50" s="468"/>
      <c r="P50" s="468"/>
      <c r="Q50" s="468"/>
      <c r="R50" s="468"/>
      <c r="S50" s="475"/>
      <c r="T50" s="482"/>
      <c r="U50" s="489"/>
      <c r="V50" s="489"/>
      <c r="W50" s="489"/>
      <c r="X50" s="489"/>
      <c r="Y50" s="496"/>
      <c r="Z50" s="504"/>
      <c r="AA50" s="510"/>
      <c r="AB50" s="6" t="str">
        <f t="shared" si="4"/>
        <v/>
      </c>
      <c r="AC50" s="3" t="str">
        <f t="shared" si="5"/>
        <v/>
      </c>
      <c r="AF50" s="3" t="str">
        <f t="shared" si="6"/>
        <v/>
      </c>
    </row>
    <row r="51" spans="2:32" ht="21" customHeight="1">
      <c r="B51" s="1">
        <f t="shared" si="0"/>
        <v>0</v>
      </c>
      <c r="C51" s="1">
        <f t="shared" si="1"/>
        <v>0</v>
      </c>
      <c r="D51" s="1">
        <f t="shared" si="2"/>
        <v>0</v>
      </c>
      <c r="E51" s="1">
        <f t="shared" si="3"/>
        <v>0</v>
      </c>
      <c r="G51" s="423">
        <v>30</v>
      </c>
      <c r="H51" s="433"/>
      <c r="I51" s="441"/>
      <c r="J51" s="449"/>
      <c r="K51" s="454"/>
      <c r="L51" s="461"/>
      <c r="M51" s="469"/>
      <c r="N51" s="469"/>
      <c r="O51" s="469"/>
      <c r="P51" s="469"/>
      <c r="Q51" s="469"/>
      <c r="R51" s="469"/>
      <c r="S51" s="476"/>
      <c r="T51" s="483"/>
      <c r="U51" s="490"/>
      <c r="V51" s="490"/>
      <c r="W51" s="490"/>
      <c r="X51" s="490"/>
      <c r="Y51" s="497"/>
      <c r="Z51" s="505"/>
      <c r="AA51" s="510"/>
      <c r="AB51" s="6" t="str">
        <f t="shared" si="4"/>
        <v/>
      </c>
      <c r="AC51" s="3" t="str">
        <f t="shared" si="5"/>
        <v/>
      </c>
      <c r="AF51" s="3" t="str">
        <f t="shared" si="6"/>
        <v/>
      </c>
    </row>
    <row r="52" spans="2:32" ht="21" customHeight="1">
      <c r="B52" s="1">
        <f t="shared" si="0"/>
        <v>0</v>
      </c>
      <c r="C52" s="1">
        <f t="shared" si="1"/>
        <v>0</v>
      </c>
      <c r="D52" s="1">
        <f t="shared" si="2"/>
        <v>0</v>
      </c>
      <c r="E52" s="1">
        <f t="shared" si="3"/>
        <v>0</v>
      </c>
      <c r="G52" s="421">
        <v>31</v>
      </c>
      <c r="H52" s="431"/>
      <c r="I52" s="439"/>
      <c r="J52" s="447"/>
      <c r="K52" s="452"/>
      <c r="L52" s="462"/>
      <c r="M52" s="467"/>
      <c r="N52" s="467"/>
      <c r="O52" s="467"/>
      <c r="P52" s="467"/>
      <c r="Q52" s="467"/>
      <c r="R52" s="467"/>
      <c r="S52" s="474"/>
      <c r="T52" s="481"/>
      <c r="U52" s="488"/>
      <c r="V52" s="488"/>
      <c r="W52" s="488"/>
      <c r="X52" s="488"/>
      <c r="Y52" s="498"/>
      <c r="Z52" s="506"/>
      <c r="AA52" s="510"/>
      <c r="AB52" s="6" t="str">
        <f t="shared" si="4"/>
        <v/>
      </c>
      <c r="AC52" s="3" t="str">
        <f t="shared" si="5"/>
        <v/>
      </c>
      <c r="AF52" s="3" t="str">
        <f t="shared" si="6"/>
        <v/>
      </c>
    </row>
    <row r="53" spans="2:32" ht="21" customHeight="1">
      <c r="B53" s="1">
        <f t="shared" si="0"/>
        <v>0</v>
      </c>
      <c r="C53" s="1">
        <f t="shared" si="1"/>
        <v>0</v>
      </c>
      <c r="D53" s="1">
        <f t="shared" si="2"/>
        <v>0</v>
      </c>
      <c r="E53" s="1">
        <f t="shared" si="3"/>
        <v>0</v>
      </c>
      <c r="G53" s="422">
        <v>32</v>
      </c>
      <c r="H53" s="432"/>
      <c r="I53" s="440"/>
      <c r="J53" s="448"/>
      <c r="K53" s="453"/>
      <c r="L53" s="460"/>
      <c r="M53" s="468"/>
      <c r="N53" s="468"/>
      <c r="O53" s="468"/>
      <c r="P53" s="468"/>
      <c r="Q53" s="468"/>
      <c r="R53" s="468"/>
      <c r="S53" s="475"/>
      <c r="T53" s="482"/>
      <c r="U53" s="489"/>
      <c r="V53" s="489"/>
      <c r="W53" s="489"/>
      <c r="X53" s="489"/>
      <c r="Y53" s="496"/>
      <c r="Z53" s="504"/>
      <c r="AA53" s="510"/>
      <c r="AB53" s="6" t="str">
        <f t="shared" si="4"/>
        <v/>
      </c>
      <c r="AC53" s="3" t="str">
        <f t="shared" si="5"/>
        <v/>
      </c>
      <c r="AF53" s="3" t="str">
        <f t="shared" si="6"/>
        <v/>
      </c>
    </row>
    <row r="54" spans="2:32" ht="21" customHeight="1">
      <c r="B54" s="1">
        <f t="shared" si="0"/>
        <v>0</v>
      </c>
      <c r="C54" s="1">
        <f t="shared" si="1"/>
        <v>0</v>
      </c>
      <c r="D54" s="1">
        <f t="shared" si="2"/>
        <v>0</v>
      </c>
      <c r="E54" s="1">
        <f t="shared" si="3"/>
        <v>0</v>
      </c>
      <c r="G54" s="422">
        <v>33</v>
      </c>
      <c r="H54" s="432"/>
      <c r="I54" s="440"/>
      <c r="J54" s="448"/>
      <c r="K54" s="453"/>
      <c r="L54" s="460"/>
      <c r="M54" s="468"/>
      <c r="N54" s="468"/>
      <c r="O54" s="468"/>
      <c r="P54" s="468"/>
      <c r="Q54" s="468"/>
      <c r="R54" s="468"/>
      <c r="S54" s="475"/>
      <c r="T54" s="482"/>
      <c r="U54" s="489"/>
      <c r="V54" s="489"/>
      <c r="W54" s="489"/>
      <c r="X54" s="489"/>
      <c r="Y54" s="496"/>
      <c r="Z54" s="504"/>
      <c r="AA54" s="510"/>
      <c r="AB54" s="6" t="str">
        <f t="shared" si="4"/>
        <v/>
      </c>
      <c r="AC54" s="3" t="str">
        <f t="shared" si="5"/>
        <v/>
      </c>
      <c r="AF54" s="3" t="str">
        <f t="shared" si="6"/>
        <v/>
      </c>
    </row>
    <row r="55" spans="2:32" ht="21" customHeight="1">
      <c r="B55" s="1">
        <f t="shared" si="0"/>
        <v>0</v>
      </c>
      <c r="C55" s="1">
        <f t="shared" si="1"/>
        <v>0</v>
      </c>
      <c r="D55" s="1">
        <f t="shared" si="2"/>
        <v>0</v>
      </c>
      <c r="E55" s="1">
        <f t="shared" si="3"/>
        <v>0</v>
      </c>
      <c r="G55" s="422">
        <v>34</v>
      </c>
      <c r="H55" s="432"/>
      <c r="I55" s="440"/>
      <c r="J55" s="448"/>
      <c r="K55" s="453"/>
      <c r="L55" s="460"/>
      <c r="M55" s="468"/>
      <c r="N55" s="468"/>
      <c r="O55" s="468"/>
      <c r="P55" s="468"/>
      <c r="Q55" s="468"/>
      <c r="R55" s="468"/>
      <c r="S55" s="475"/>
      <c r="T55" s="482"/>
      <c r="U55" s="489"/>
      <c r="V55" s="489"/>
      <c r="W55" s="489"/>
      <c r="X55" s="489"/>
      <c r="Y55" s="496"/>
      <c r="Z55" s="504"/>
      <c r="AA55" s="510"/>
      <c r="AB55" s="6" t="str">
        <f t="shared" si="4"/>
        <v/>
      </c>
      <c r="AC55" s="3" t="str">
        <f t="shared" si="5"/>
        <v/>
      </c>
      <c r="AF55" s="3" t="str">
        <f t="shared" si="6"/>
        <v/>
      </c>
    </row>
    <row r="56" spans="2:32" ht="21" customHeight="1">
      <c r="B56" s="1">
        <f t="shared" si="0"/>
        <v>0</v>
      </c>
      <c r="C56" s="1">
        <f t="shared" si="1"/>
        <v>0</v>
      </c>
      <c r="D56" s="1">
        <f t="shared" si="2"/>
        <v>0</v>
      </c>
      <c r="E56" s="1">
        <f t="shared" si="3"/>
        <v>0</v>
      </c>
      <c r="G56" s="423">
        <v>35</v>
      </c>
      <c r="H56" s="433"/>
      <c r="I56" s="441"/>
      <c r="J56" s="449"/>
      <c r="K56" s="454"/>
      <c r="L56" s="461"/>
      <c r="M56" s="469"/>
      <c r="N56" s="469"/>
      <c r="O56" s="469"/>
      <c r="P56" s="469"/>
      <c r="Q56" s="469"/>
      <c r="R56" s="469"/>
      <c r="S56" s="476"/>
      <c r="T56" s="483"/>
      <c r="U56" s="490"/>
      <c r="V56" s="490"/>
      <c r="W56" s="490"/>
      <c r="X56" s="490"/>
      <c r="Y56" s="497"/>
      <c r="Z56" s="505"/>
      <c r="AA56" s="510"/>
      <c r="AB56" s="6" t="str">
        <f t="shared" si="4"/>
        <v/>
      </c>
      <c r="AC56" s="3" t="str">
        <f t="shared" si="5"/>
        <v/>
      </c>
      <c r="AF56" s="3" t="str">
        <f t="shared" si="6"/>
        <v/>
      </c>
    </row>
    <row r="57" spans="2:32" ht="21" customHeight="1">
      <c r="B57" s="1">
        <f t="shared" si="0"/>
        <v>0</v>
      </c>
      <c r="C57" s="1">
        <f t="shared" si="1"/>
        <v>0</v>
      </c>
      <c r="D57" s="1">
        <f t="shared" si="2"/>
        <v>0</v>
      </c>
      <c r="E57" s="1">
        <f t="shared" si="3"/>
        <v>0</v>
      </c>
      <c r="G57" s="421">
        <v>36</v>
      </c>
      <c r="H57" s="431"/>
      <c r="I57" s="439"/>
      <c r="J57" s="447"/>
      <c r="K57" s="452"/>
      <c r="L57" s="462"/>
      <c r="M57" s="467"/>
      <c r="N57" s="467"/>
      <c r="O57" s="467"/>
      <c r="P57" s="467"/>
      <c r="Q57" s="467"/>
      <c r="R57" s="467"/>
      <c r="S57" s="474"/>
      <c r="T57" s="481"/>
      <c r="U57" s="488"/>
      <c r="V57" s="488"/>
      <c r="W57" s="488"/>
      <c r="X57" s="488"/>
      <c r="Y57" s="498"/>
      <c r="Z57" s="506"/>
      <c r="AA57" s="510"/>
      <c r="AB57" s="6" t="str">
        <f t="shared" si="4"/>
        <v/>
      </c>
      <c r="AC57" s="3" t="str">
        <f t="shared" si="5"/>
        <v/>
      </c>
      <c r="AF57" s="3" t="str">
        <f t="shared" si="6"/>
        <v/>
      </c>
    </row>
    <row r="58" spans="2:32" ht="21" customHeight="1">
      <c r="B58" s="1">
        <f t="shared" si="0"/>
        <v>0</v>
      </c>
      <c r="C58" s="1">
        <f t="shared" si="1"/>
        <v>0</v>
      </c>
      <c r="D58" s="1">
        <f t="shared" si="2"/>
        <v>0</v>
      </c>
      <c r="E58" s="1">
        <f t="shared" si="3"/>
        <v>0</v>
      </c>
      <c r="G58" s="422">
        <v>37</v>
      </c>
      <c r="H58" s="432"/>
      <c r="I58" s="440"/>
      <c r="J58" s="448"/>
      <c r="K58" s="453"/>
      <c r="L58" s="460"/>
      <c r="M58" s="468"/>
      <c r="N58" s="468"/>
      <c r="O58" s="468"/>
      <c r="P58" s="468"/>
      <c r="Q58" s="468"/>
      <c r="R58" s="468"/>
      <c r="S58" s="475"/>
      <c r="T58" s="482"/>
      <c r="U58" s="489"/>
      <c r="V58" s="489"/>
      <c r="W58" s="489"/>
      <c r="X58" s="489"/>
      <c r="Y58" s="496"/>
      <c r="Z58" s="504"/>
      <c r="AA58" s="510"/>
      <c r="AB58" s="6" t="str">
        <f t="shared" si="4"/>
        <v/>
      </c>
      <c r="AC58" s="3" t="str">
        <f t="shared" si="5"/>
        <v/>
      </c>
      <c r="AF58" s="3" t="str">
        <f t="shared" si="6"/>
        <v/>
      </c>
    </row>
    <row r="59" spans="2:32" ht="21" customHeight="1">
      <c r="B59" s="1">
        <f t="shared" si="0"/>
        <v>0</v>
      </c>
      <c r="C59" s="1">
        <f t="shared" si="1"/>
        <v>0</v>
      </c>
      <c r="D59" s="1">
        <f t="shared" si="2"/>
        <v>0</v>
      </c>
      <c r="E59" s="1">
        <f t="shared" si="3"/>
        <v>0</v>
      </c>
      <c r="G59" s="422">
        <v>38</v>
      </c>
      <c r="H59" s="432"/>
      <c r="I59" s="440"/>
      <c r="J59" s="448"/>
      <c r="K59" s="453"/>
      <c r="L59" s="460"/>
      <c r="M59" s="468"/>
      <c r="N59" s="468"/>
      <c r="O59" s="468"/>
      <c r="P59" s="468"/>
      <c r="Q59" s="468"/>
      <c r="R59" s="468"/>
      <c r="S59" s="475"/>
      <c r="T59" s="482"/>
      <c r="U59" s="489"/>
      <c r="V59" s="489"/>
      <c r="W59" s="489"/>
      <c r="X59" s="489"/>
      <c r="Y59" s="496"/>
      <c r="Z59" s="504"/>
      <c r="AA59" s="510"/>
      <c r="AB59" s="6" t="str">
        <f t="shared" si="4"/>
        <v/>
      </c>
      <c r="AC59" s="3" t="str">
        <f t="shared" si="5"/>
        <v/>
      </c>
      <c r="AF59" s="3" t="str">
        <f t="shared" si="6"/>
        <v/>
      </c>
    </row>
    <row r="60" spans="2:32" ht="21" customHeight="1">
      <c r="B60" s="1">
        <f t="shared" si="0"/>
        <v>0</v>
      </c>
      <c r="C60" s="1">
        <f t="shared" si="1"/>
        <v>0</v>
      </c>
      <c r="D60" s="1">
        <f t="shared" si="2"/>
        <v>0</v>
      </c>
      <c r="E60" s="1">
        <f t="shared" si="3"/>
        <v>0</v>
      </c>
      <c r="G60" s="422">
        <v>39</v>
      </c>
      <c r="H60" s="432"/>
      <c r="I60" s="440"/>
      <c r="J60" s="448"/>
      <c r="K60" s="453"/>
      <c r="L60" s="460"/>
      <c r="M60" s="468"/>
      <c r="N60" s="468"/>
      <c r="O60" s="468"/>
      <c r="P60" s="468"/>
      <c r="Q60" s="468"/>
      <c r="R60" s="468"/>
      <c r="S60" s="475"/>
      <c r="T60" s="482"/>
      <c r="U60" s="489"/>
      <c r="V60" s="489"/>
      <c r="W60" s="489"/>
      <c r="X60" s="489"/>
      <c r="Y60" s="496"/>
      <c r="Z60" s="504"/>
      <c r="AA60" s="510"/>
      <c r="AB60" s="6" t="str">
        <f t="shared" si="4"/>
        <v/>
      </c>
      <c r="AC60" s="3" t="str">
        <f t="shared" si="5"/>
        <v/>
      </c>
      <c r="AF60" s="3" t="str">
        <f t="shared" si="6"/>
        <v/>
      </c>
    </row>
    <row r="61" spans="2:32" ht="21" customHeight="1">
      <c r="B61" s="1">
        <f t="shared" si="0"/>
        <v>0</v>
      </c>
      <c r="C61" s="1">
        <f t="shared" si="1"/>
        <v>0</v>
      </c>
      <c r="D61" s="1">
        <f t="shared" si="2"/>
        <v>0</v>
      </c>
      <c r="E61" s="1">
        <f t="shared" si="3"/>
        <v>0</v>
      </c>
      <c r="G61" s="423">
        <v>40</v>
      </c>
      <c r="H61" s="433"/>
      <c r="I61" s="441"/>
      <c r="J61" s="449"/>
      <c r="K61" s="454"/>
      <c r="L61" s="461"/>
      <c r="M61" s="469"/>
      <c r="N61" s="469"/>
      <c r="O61" s="469"/>
      <c r="P61" s="469"/>
      <c r="Q61" s="469"/>
      <c r="R61" s="469"/>
      <c r="S61" s="476"/>
      <c r="T61" s="483"/>
      <c r="U61" s="490"/>
      <c r="V61" s="490"/>
      <c r="W61" s="490"/>
      <c r="X61" s="490"/>
      <c r="Y61" s="497"/>
      <c r="Z61" s="505"/>
      <c r="AA61" s="510"/>
      <c r="AB61" s="6" t="str">
        <f t="shared" si="4"/>
        <v/>
      </c>
      <c r="AC61" s="3" t="str">
        <f t="shared" si="5"/>
        <v/>
      </c>
      <c r="AF61" s="3" t="str">
        <f t="shared" si="6"/>
        <v/>
      </c>
    </row>
    <row r="62" spans="2:32" ht="21" customHeight="1">
      <c r="B62" s="1">
        <f t="shared" si="0"/>
        <v>0</v>
      </c>
      <c r="C62" s="1">
        <f t="shared" si="1"/>
        <v>0</v>
      </c>
      <c r="D62" s="1">
        <f t="shared" si="2"/>
        <v>0</v>
      </c>
      <c r="E62" s="1">
        <f t="shared" si="3"/>
        <v>0</v>
      </c>
      <c r="G62" s="421">
        <v>41</v>
      </c>
      <c r="H62" s="431"/>
      <c r="I62" s="439"/>
      <c r="J62" s="447"/>
      <c r="K62" s="452"/>
      <c r="L62" s="462"/>
      <c r="M62" s="467"/>
      <c r="N62" s="467"/>
      <c r="O62" s="467"/>
      <c r="P62" s="467"/>
      <c r="Q62" s="467"/>
      <c r="R62" s="467"/>
      <c r="S62" s="474"/>
      <c r="T62" s="481"/>
      <c r="U62" s="488"/>
      <c r="V62" s="488"/>
      <c r="W62" s="488"/>
      <c r="X62" s="488"/>
      <c r="Y62" s="498"/>
      <c r="Z62" s="506"/>
      <c r="AA62" s="510"/>
      <c r="AB62" s="6" t="str">
        <f t="shared" si="4"/>
        <v/>
      </c>
      <c r="AC62" s="3" t="str">
        <f t="shared" si="5"/>
        <v/>
      </c>
      <c r="AF62" s="3" t="str">
        <f t="shared" si="6"/>
        <v/>
      </c>
    </row>
    <row r="63" spans="2:32" ht="21" customHeight="1">
      <c r="B63" s="1">
        <f t="shared" si="0"/>
        <v>0</v>
      </c>
      <c r="C63" s="1">
        <f t="shared" si="1"/>
        <v>0</v>
      </c>
      <c r="D63" s="1">
        <f t="shared" si="2"/>
        <v>0</v>
      </c>
      <c r="E63" s="1">
        <f t="shared" si="3"/>
        <v>0</v>
      </c>
      <c r="G63" s="422">
        <v>42</v>
      </c>
      <c r="H63" s="432"/>
      <c r="I63" s="440"/>
      <c r="J63" s="448"/>
      <c r="K63" s="453"/>
      <c r="L63" s="460"/>
      <c r="M63" s="468"/>
      <c r="N63" s="468"/>
      <c r="O63" s="468"/>
      <c r="P63" s="468"/>
      <c r="Q63" s="468"/>
      <c r="R63" s="468"/>
      <c r="S63" s="475"/>
      <c r="T63" s="482"/>
      <c r="U63" s="489"/>
      <c r="V63" s="489"/>
      <c r="W63" s="489"/>
      <c r="X63" s="489"/>
      <c r="Y63" s="496"/>
      <c r="Z63" s="504"/>
      <c r="AA63" s="510"/>
      <c r="AB63" s="6" t="str">
        <f t="shared" si="4"/>
        <v/>
      </c>
      <c r="AC63" s="3" t="str">
        <f t="shared" si="5"/>
        <v/>
      </c>
      <c r="AF63" s="3" t="str">
        <f t="shared" si="6"/>
        <v/>
      </c>
    </row>
    <row r="64" spans="2:32" ht="21" customHeight="1">
      <c r="B64" s="1">
        <f t="shared" si="0"/>
        <v>0</v>
      </c>
      <c r="C64" s="1">
        <f t="shared" si="1"/>
        <v>0</v>
      </c>
      <c r="D64" s="1">
        <f t="shared" si="2"/>
        <v>0</v>
      </c>
      <c r="E64" s="1">
        <f t="shared" si="3"/>
        <v>0</v>
      </c>
      <c r="G64" s="422">
        <v>43</v>
      </c>
      <c r="H64" s="432"/>
      <c r="I64" s="440"/>
      <c r="J64" s="448"/>
      <c r="K64" s="453"/>
      <c r="L64" s="460"/>
      <c r="M64" s="468"/>
      <c r="N64" s="468"/>
      <c r="O64" s="468"/>
      <c r="P64" s="468"/>
      <c r="Q64" s="468"/>
      <c r="R64" s="468"/>
      <c r="S64" s="475"/>
      <c r="T64" s="482"/>
      <c r="U64" s="489"/>
      <c r="V64" s="489"/>
      <c r="W64" s="489"/>
      <c r="X64" s="489"/>
      <c r="Y64" s="496"/>
      <c r="Z64" s="504"/>
      <c r="AA64" s="510"/>
      <c r="AB64" s="6" t="str">
        <f t="shared" si="4"/>
        <v/>
      </c>
      <c r="AC64" s="3" t="str">
        <f t="shared" si="5"/>
        <v/>
      </c>
      <c r="AF64" s="3" t="str">
        <f t="shared" si="6"/>
        <v/>
      </c>
    </row>
    <row r="65" spans="2:32" ht="21" customHeight="1">
      <c r="B65" s="1">
        <f t="shared" si="0"/>
        <v>0</v>
      </c>
      <c r="C65" s="1">
        <f t="shared" si="1"/>
        <v>0</v>
      </c>
      <c r="D65" s="1">
        <f t="shared" si="2"/>
        <v>0</v>
      </c>
      <c r="E65" s="1">
        <f t="shared" si="3"/>
        <v>0</v>
      </c>
      <c r="G65" s="422">
        <v>44</v>
      </c>
      <c r="H65" s="432"/>
      <c r="I65" s="440"/>
      <c r="J65" s="448"/>
      <c r="K65" s="453"/>
      <c r="L65" s="460"/>
      <c r="M65" s="468"/>
      <c r="N65" s="468"/>
      <c r="O65" s="468"/>
      <c r="P65" s="468"/>
      <c r="Q65" s="468"/>
      <c r="R65" s="468"/>
      <c r="S65" s="475"/>
      <c r="T65" s="482"/>
      <c r="U65" s="489"/>
      <c r="V65" s="489"/>
      <c r="W65" s="489"/>
      <c r="X65" s="489"/>
      <c r="Y65" s="496"/>
      <c r="Z65" s="504"/>
      <c r="AA65" s="510"/>
      <c r="AB65" s="6" t="str">
        <f t="shared" si="4"/>
        <v/>
      </c>
      <c r="AC65" s="3" t="str">
        <f t="shared" si="5"/>
        <v/>
      </c>
      <c r="AF65" s="3" t="str">
        <f t="shared" si="6"/>
        <v/>
      </c>
    </row>
    <row r="66" spans="2:32" ht="21" customHeight="1">
      <c r="B66" s="1">
        <f t="shared" si="0"/>
        <v>0</v>
      </c>
      <c r="C66" s="1">
        <f t="shared" si="1"/>
        <v>0</v>
      </c>
      <c r="D66" s="1">
        <f t="shared" si="2"/>
        <v>0</v>
      </c>
      <c r="E66" s="1">
        <f t="shared" si="3"/>
        <v>0</v>
      </c>
      <c r="G66" s="424">
        <v>45</v>
      </c>
      <c r="H66" s="434"/>
      <c r="I66" s="442"/>
      <c r="J66" s="450"/>
      <c r="K66" s="455"/>
      <c r="L66" s="463"/>
      <c r="M66" s="470"/>
      <c r="N66" s="470"/>
      <c r="O66" s="470"/>
      <c r="P66" s="470"/>
      <c r="Q66" s="470"/>
      <c r="R66" s="470"/>
      <c r="S66" s="477"/>
      <c r="T66" s="484"/>
      <c r="U66" s="491"/>
      <c r="V66" s="491"/>
      <c r="W66" s="491"/>
      <c r="X66" s="491"/>
      <c r="Y66" s="499"/>
      <c r="Z66" s="507"/>
      <c r="AA66" s="510"/>
      <c r="AB66" s="6" t="str">
        <f t="shared" si="4"/>
        <v/>
      </c>
      <c r="AC66" s="3" t="str">
        <f t="shared" si="5"/>
        <v/>
      </c>
      <c r="AF66" s="3" t="str">
        <f t="shared" si="6"/>
        <v/>
      </c>
    </row>
    <row r="67" spans="2:32" ht="21" customHeight="1">
      <c r="B67" s="1">
        <f t="shared" si="0"/>
        <v>0</v>
      </c>
      <c r="C67" s="1">
        <f t="shared" si="1"/>
        <v>0</v>
      </c>
      <c r="D67" s="1">
        <f t="shared" si="2"/>
        <v>0</v>
      </c>
      <c r="E67" s="1">
        <f t="shared" si="3"/>
        <v>0</v>
      </c>
      <c r="G67" s="425">
        <v>46</v>
      </c>
      <c r="H67" s="435"/>
      <c r="I67" s="443"/>
      <c r="J67" s="451"/>
      <c r="K67" s="456"/>
      <c r="L67" s="464"/>
      <c r="M67" s="471"/>
      <c r="N67" s="471"/>
      <c r="O67" s="471"/>
      <c r="P67" s="471"/>
      <c r="Q67" s="471"/>
      <c r="R67" s="471"/>
      <c r="S67" s="478"/>
      <c r="T67" s="485"/>
      <c r="U67" s="492"/>
      <c r="V67" s="492"/>
      <c r="W67" s="492"/>
      <c r="X67" s="492"/>
      <c r="Y67" s="495"/>
      <c r="Z67" s="503"/>
      <c r="AA67" s="510"/>
      <c r="AB67" s="6" t="str">
        <f t="shared" si="4"/>
        <v/>
      </c>
      <c r="AC67" s="3" t="str">
        <f t="shared" si="5"/>
        <v/>
      </c>
      <c r="AF67" s="3" t="str">
        <f t="shared" si="6"/>
        <v/>
      </c>
    </row>
    <row r="68" spans="2:32" ht="21" customHeight="1">
      <c r="B68" s="1">
        <f t="shared" si="0"/>
        <v>0</v>
      </c>
      <c r="C68" s="1">
        <f t="shared" si="1"/>
        <v>0</v>
      </c>
      <c r="D68" s="1">
        <f t="shared" si="2"/>
        <v>0</v>
      </c>
      <c r="E68" s="1">
        <f t="shared" si="3"/>
        <v>0</v>
      </c>
      <c r="G68" s="422">
        <v>47</v>
      </c>
      <c r="H68" s="432"/>
      <c r="I68" s="440"/>
      <c r="J68" s="448"/>
      <c r="K68" s="453"/>
      <c r="L68" s="460"/>
      <c r="M68" s="468"/>
      <c r="N68" s="468"/>
      <c r="O68" s="468"/>
      <c r="P68" s="468"/>
      <c r="Q68" s="468"/>
      <c r="R68" s="468"/>
      <c r="S68" s="475"/>
      <c r="T68" s="482"/>
      <c r="U68" s="489"/>
      <c r="V68" s="489"/>
      <c r="W68" s="489"/>
      <c r="X68" s="489"/>
      <c r="Y68" s="496"/>
      <c r="Z68" s="504"/>
      <c r="AA68" s="510"/>
      <c r="AB68" s="6" t="str">
        <f t="shared" si="4"/>
        <v/>
      </c>
      <c r="AC68" s="3" t="str">
        <f t="shared" si="5"/>
        <v/>
      </c>
      <c r="AF68" s="3" t="str">
        <f t="shared" si="6"/>
        <v/>
      </c>
    </row>
    <row r="69" spans="2:32" ht="21" customHeight="1">
      <c r="B69" s="1">
        <f t="shared" si="0"/>
        <v>0</v>
      </c>
      <c r="C69" s="1">
        <f t="shared" si="1"/>
        <v>0</v>
      </c>
      <c r="D69" s="1">
        <f t="shared" si="2"/>
        <v>0</v>
      </c>
      <c r="E69" s="1">
        <f t="shared" si="3"/>
        <v>0</v>
      </c>
      <c r="G69" s="422">
        <v>48</v>
      </c>
      <c r="H69" s="432"/>
      <c r="I69" s="440"/>
      <c r="J69" s="448"/>
      <c r="K69" s="453"/>
      <c r="L69" s="460"/>
      <c r="M69" s="468"/>
      <c r="N69" s="468"/>
      <c r="O69" s="468"/>
      <c r="P69" s="468"/>
      <c r="Q69" s="468"/>
      <c r="R69" s="468"/>
      <c r="S69" s="475"/>
      <c r="T69" s="482"/>
      <c r="U69" s="489"/>
      <c r="V69" s="489"/>
      <c r="W69" s="489"/>
      <c r="X69" s="489"/>
      <c r="Y69" s="496"/>
      <c r="Z69" s="504"/>
      <c r="AA69" s="510"/>
      <c r="AB69" s="6" t="str">
        <f t="shared" si="4"/>
        <v/>
      </c>
      <c r="AC69" s="3" t="str">
        <f t="shared" si="5"/>
        <v/>
      </c>
      <c r="AF69" s="3" t="str">
        <f t="shared" si="6"/>
        <v/>
      </c>
    </row>
    <row r="70" spans="2:32" ht="21" customHeight="1">
      <c r="B70" s="1">
        <f t="shared" si="0"/>
        <v>0</v>
      </c>
      <c r="C70" s="1">
        <f t="shared" si="1"/>
        <v>0</v>
      </c>
      <c r="D70" s="1">
        <f t="shared" si="2"/>
        <v>0</v>
      </c>
      <c r="E70" s="1">
        <f t="shared" si="3"/>
        <v>0</v>
      </c>
      <c r="G70" s="422">
        <v>49</v>
      </c>
      <c r="H70" s="432"/>
      <c r="I70" s="440"/>
      <c r="J70" s="448"/>
      <c r="K70" s="453"/>
      <c r="L70" s="460"/>
      <c r="M70" s="468"/>
      <c r="N70" s="468"/>
      <c r="O70" s="468"/>
      <c r="P70" s="468"/>
      <c r="Q70" s="468"/>
      <c r="R70" s="468"/>
      <c r="S70" s="475"/>
      <c r="T70" s="482"/>
      <c r="U70" s="489"/>
      <c r="V70" s="489"/>
      <c r="W70" s="489"/>
      <c r="X70" s="489"/>
      <c r="Y70" s="496"/>
      <c r="Z70" s="504"/>
      <c r="AA70" s="510"/>
      <c r="AB70" s="6" t="str">
        <f t="shared" si="4"/>
        <v/>
      </c>
      <c r="AC70" s="3" t="str">
        <f t="shared" si="5"/>
        <v/>
      </c>
      <c r="AF70" s="3" t="str">
        <f t="shared" si="6"/>
        <v/>
      </c>
    </row>
    <row r="71" spans="2:32" ht="21" customHeight="1">
      <c r="B71" s="1">
        <f t="shared" si="0"/>
        <v>0</v>
      </c>
      <c r="C71" s="1">
        <f t="shared" si="1"/>
        <v>0</v>
      </c>
      <c r="D71" s="1">
        <f t="shared" si="2"/>
        <v>0</v>
      </c>
      <c r="E71" s="1">
        <f t="shared" si="3"/>
        <v>0</v>
      </c>
      <c r="G71" s="423">
        <v>50</v>
      </c>
      <c r="H71" s="433"/>
      <c r="I71" s="441"/>
      <c r="J71" s="449"/>
      <c r="K71" s="454"/>
      <c r="L71" s="461"/>
      <c r="M71" s="469"/>
      <c r="N71" s="469"/>
      <c r="O71" s="469"/>
      <c r="P71" s="469"/>
      <c r="Q71" s="469"/>
      <c r="R71" s="469"/>
      <c r="S71" s="476"/>
      <c r="T71" s="483"/>
      <c r="U71" s="490"/>
      <c r="V71" s="490"/>
      <c r="W71" s="490"/>
      <c r="X71" s="490"/>
      <c r="Y71" s="497"/>
      <c r="Z71" s="505"/>
      <c r="AA71" s="510"/>
      <c r="AB71" s="6" t="str">
        <f t="shared" si="4"/>
        <v/>
      </c>
      <c r="AC71" s="3" t="str">
        <f t="shared" si="5"/>
        <v/>
      </c>
      <c r="AF71" s="3" t="str">
        <f t="shared" si="6"/>
        <v/>
      </c>
    </row>
    <row r="72" spans="2:32" ht="21" customHeight="1">
      <c r="B72" s="1">
        <f t="shared" si="0"/>
        <v>0</v>
      </c>
      <c r="C72" s="1">
        <f t="shared" si="1"/>
        <v>0</v>
      </c>
      <c r="D72" s="1">
        <f t="shared" si="2"/>
        <v>0</v>
      </c>
      <c r="E72" s="1">
        <f t="shared" si="3"/>
        <v>0</v>
      </c>
      <c r="G72" s="421">
        <v>51</v>
      </c>
      <c r="H72" s="431"/>
      <c r="I72" s="439"/>
      <c r="J72" s="447"/>
      <c r="K72" s="452"/>
      <c r="L72" s="462"/>
      <c r="M72" s="467"/>
      <c r="N72" s="467"/>
      <c r="O72" s="467"/>
      <c r="P72" s="467"/>
      <c r="Q72" s="467"/>
      <c r="R72" s="467"/>
      <c r="S72" s="474"/>
      <c r="T72" s="481"/>
      <c r="U72" s="488"/>
      <c r="V72" s="488"/>
      <c r="W72" s="488"/>
      <c r="X72" s="488"/>
      <c r="Y72" s="498"/>
      <c r="Z72" s="506"/>
      <c r="AA72" s="510"/>
      <c r="AB72" s="6" t="str">
        <f t="shared" si="4"/>
        <v/>
      </c>
      <c r="AC72" s="3" t="str">
        <f t="shared" si="5"/>
        <v/>
      </c>
      <c r="AF72" s="3" t="str">
        <f t="shared" si="6"/>
        <v/>
      </c>
    </row>
    <row r="73" spans="2:32" ht="21" customHeight="1">
      <c r="B73" s="1">
        <f t="shared" si="0"/>
        <v>0</v>
      </c>
      <c r="C73" s="1">
        <f t="shared" si="1"/>
        <v>0</v>
      </c>
      <c r="D73" s="1">
        <f t="shared" si="2"/>
        <v>0</v>
      </c>
      <c r="E73" s="1">
        <f t="shared" si="3"/>
        <v>0</v>
      </c>
      <c r="G73" s="422">
        <v>52</v>
      </c>
      <c r="H73" s="432"/>
      <c r="I73" s="440"/>
      <c r="J73" s="448"/>
      <c r="K73" s="453"/>
      <c r="L73" s="460"/>
      <c r="M73" s="468"/>
      <c r="N73" s="468"/>
      <c r="O73" s="468"/>
      <c r="P73" s="468"/>
      <c r="Q73" s="468"/>
      <c r="R73" s="468"/>
      <c r="S73" s="475"/>
      <c r="T73" s="482"/>
      <c r="U73" s="489"/>
      <c r="V73" s="489"/>
      <c r="W73" s="489"/>
      <c r="X73" s="489"/>
      <c r="Y73" s="496"/>
      <c r="Z73" s="504"/>
      <c r="AA73" s="510"/>
      <c r="AB73" s="6" t="str">
        <f t="shared" si="4"/>
        <v/>
      </c>
      <c r="AC73" s="3" t="str">
        <f t="shared" si="5"/>
        <v/>
      </c>
      <c r="AF73" s="3" t="str">
        <f t="shared" si="6"/>
        <v/>
      </c>
    </row>
    <row r="74" spans="2:32" ht="21" customHeight="1">
      <c r="B74" s="1">
        <f t="shared" si="0"/>
        <v>0</v>
      </c>
      <c r="C74" s="1">
        <f t="shared" si="1"/>
        <v>0</v>
      </c>
      <c r="D74" s="1">
        <f t="shared" si="2"/>
        <v>0</v>
      </c>
      <c r="E74" s="1">
        <f t="shared" si="3"/>
        <v>0</v>
      </c>
      <c r="G74" s="422">
        <v>53</v>
      </c>
      <c r="H74" s="432"/>
      <c r="I74" s="440"/>
      <c r="J74" s="448"/>
      <c r="K74" s="453"/>
      <c r="L74" s="460"/>
      <c r="M74" s="468"/>
      <c r="N74" s="468"/>
      <c r="O74" s="468"/>
      <c r="P74" s="468"/>
      <c r="Q74" s="468"/>
      <c r="R74" s="468"/>
      <c r="S74" s="475"/>
      <c r="T74" s="482"/>
      <c r="U74" s="489"/>
      <c r="V74" s="489"/>
      <c r="W74" s="489"/>
      <c r="X74" s="489"/>
      <c r="Y74" s="496"/>
      <c r="Z74" s="504"/>
      <c r="AA74" s="510"/>
      <c r="AB74" s="6" t="str">
        <f t="shared" si="4"/>
        <v/>
      </c>
      <c r="AC74" s="3" t="str">
        <f t="shared" si="5"/>
        <v/>
      </c>
      <c r="AF74" s="3" t="str">
        <f t="shared" si="6"/>
        <v/>
      </c>
    </row>
    <row r="75" spans="2:32" ht="21" customHeight="1">
      <c r="B75" s="1">
        <f t="shared" si="0"/>
        <v>0</v>
      </c>
      <c r="C75" s="1">
        <f t="shared" si="1"/>
        <v>0</v>
      </c>
      <c r="D75" s="1">
        <f t="shared" si="2"/>
        <v>0</v>
      </c>
      <c r="E75" s="1">
        <f t="shared" si="3"/>
        <v>0</v>
      </c>
      <c r="G75" s="422">
        <v>54</v>
      </c>
      <c r="H75" s="432"/>
      <c r="I75" s="440"/>
      <c r="J75" s="448"/>
      <c r="K75" s="453"/>
      <c r="L75" s="460"/>
      <c r="M75" s="468"/>
      <c r="N75" s="468"/>
      <c r="O75" s="468"/>
      <c r="P75" s="468"/>
      <c r="Q75" s="468"/>
      <c r="R75" s="468"/>
      <c r="S75" s="475"/>
      <c r="T75" s="482"/>
      <c r="U75" s="489"/>
      <c r="V75" s="489"/>
      <c r="W75" s="489"/>
      <c r="X75" s="489"/>
      <c r="Y75" s="496"/>
      <c r="Z75" s="504"/>
      <c r="AA75" s="510"/>
      <c r="AB75" s="6" t="str">
        <f t="shared" si="4"/>
        <v/>
      </c>
      <c r="AC75" s="3" t="str">
        <f t="shared" si="5"/>
        <v/>
      </c>
      <c r="AF75" s="3" t="str">
        <f t="shared" si="6"/>
        <v/>
      </c>
    </row>
    <row r="76" spans="2:32" ht="21" customHeight="1">
      <c r="B76" s="1">
        <f t="shared" si="0"/>
        <v>0</v>
      </c>
      <c r="C76" s="1">
        <f t="shared" si="1"/>
        <v>0</v>
      </c>
      <c r="D76" s="1">
        <f t="shared" si="2"/>
        <v>0</v>
      </c>
      <c r="E76" s="1">
        <f t="shared" si="3"/>
        <v>0</v>
      </c>
      <c r="G76" s="423">
        <v>55</v>
      </c>
      <c r="H76" s="433"/>
      <c r="I76" s="441"/>
      <c r="J76" s="449"/>
      <c r="K76" s="454"/>
      <c r="L76" s="461"/>
      <c r="M76" s="469"/>
      <c r="N76" s="469"/>
      <c r="O76" s="469"/>
      <c r="P76" s="469"/>
      <c r="Q76" s="469"/>
      <c r="R76" s="469"/>
      <c r="S76" s="476"/>
      <c r="T76" s="483"/>
      <c r="U76" s="490"/>
      <c r="V76" s="490"/>
      <c r="W76" s="490"/>
      <c r="X76" s="490"/>
      <c r="Y76" s="497"/>
      <c r="Z76" s="505"/>
      <c r="AA76" s="510"/>
      <c r="AB76" s="6" t="str">
        <f t="shared" si="4"/>
        <v/>
      </c>
      <c r="AC76" s="3" t="str">
        <f t="shared" si="5"/>
        <v/>
      </c>
      <c r="AF76" s="3" t="str">
        <f t="shared" si="6"/>
        <v/>
      </c>
    </row>
    <row r="77" spans="2:32" ht="21" customHeight="1">
      <c r="B77" s="1">
        <f t="shared" si="0"/>
        <v>0</v>
      </c>
      <c r="C77" s="1">
        <f t="shared" si="1"/>
        <v>0</v>
      </c>
      <c r="D77" s="1">
        <f t="shared" si="2"/>
        <v>0</v>
      </c>
      <c r="E77" s="1">
        <f t="shared" si="3"/>
        <v>0</v>
      </c>
      <c r="G77" s="421">
        <v>56</v>
      </c>
      <c r="H77" s="431"/>
      <c r="I77" s="439"/>
      <c r="J77" s="447"/>
      <c r="K77" s="452"/>
      <c r="L77" s="462"/>
      <c r="M77" s="467"/>
      <c r="N77" s="467"/>
      <c r="O77" s="467"/>
      <c r="P77" s="467"/>
      <c r="Q77" s="467"/>
      <c r="R77" s="467"/>
      <c r="S77" s="474"/>
      <c r="T77" s="481"/>
      <c r="U77" s="488"/>
      <c r="V77" s="488"/>
      <c r="W77" s="488"/>
      <c r="X77" s="488"/>
      <c r="Y77" s="498"/>
      <c r="Z77" s="506"/>
      <c r="AA77" s="510"/>
      <c r="AB77" s="6" t="str">
        <f t="shared" si="4"/>
        <v/>
      </c>
      <c r="AC77" s="3" t="str">
        <f t="shared" si="5"/>
        <v/>
      </c>
      <c r="AF77" s="3" t="str">
        <f t="shared" si="6"/>
        <v/>
      </c>
    </row>
    <row r="78" spans="2:32" ht="21" customHeight="1">
      <c r="B78" s="1">
        <f t="shared" si="0"/>
        <v>0</v>
      </c>
      <c r="C78" s="1">
        <f t="shared" si="1"/>
        <v>0</v>
      </c>
      <c r="D78" s="1">
        <f t="shared" si="2"/>
        <v>0</v>
      </c>
      <c r="E78" s="1">
        <f t="shared" si="3"/>
        <v>0</v>
      </c>
      <c r="G78" s="422">
        <v>57</v>
      </c>
      <c r="H78" s="432"/>
      <c r="I78" s="440"/>
      <c r="J78" s="448"/>
      <c r="K78" s="453"/>
      <c r="L78" s="460"/>
      <c r="M78" s="468"/>
      <c r="N78" s="468"/>
      <c r="O78" s="468"/>
      <c r="P78" s="468"/>
      <c r="Q78" s="468"/>
      <c r="R78" s="468"/>
      <c r="S78" s="475"/>
      <c r="T78" s="482"/>
      <c r="U78" s="489"/>
      <c r="V78" s="489"/>
      <c r="W78" s="489"/>
      <c r="X78" s="489"/>
      <c r="Y78" s="496"/>
      <c r="Z78" s="504"/>
      <c r="AA78" s="510"/>
      <c r="AB78" s="6" t="str">
        <f t="shared" si="4"/>
        <v/>
      </c>
      <c r="AC78" s="3" t="str">
        <f t="shared" si="5"/>
        <v/>
      </c>
      <c r="AF78" s="3" t="str">
        <f t="shared" si="6"/>
        <v/>
      </c>
    </row>
    <row r="79" spans="2:32" ht="21" customHeight="1">
      <c r="B79" s="1">
        <f t="shared" si="0"/>
        <v>0</v>
      </c>
      <c r="C79" s="1">
        <f t="shared" si="1"/>
        <v>0</v>
      </c>
      <c r="D79" s="1">
        <f t="shared" si="2"/>
        <v>0</v>
      </c>
      <c r="E79" s="1">
        <f t="shared" si="3"/>
        <v>0</v>
      </c>
      <c r="G79" s="422">
        <v>58</v>
      </c>
      <c r="H79" s="432"/>
      <c r="I79" s="440"/>
      <c r="J79" s="448"/>
      <c r="K79" s="453"/>
      <c r="L79" s="460"/>
      <c r="M79" s="468"/>
      <c r="N79" s="468"/>
      <c r="O79" s="468"/>
      <c r="P79" s="468"/>
      <c r="Q79" s="468"/>
      <c r="R79" s="468"/>
      <c r="S79" s="475"/>
      <c r="T79" s="482"/>
      <c r="U79" s="489"/>
      <c r="V79" s="489"/>
      <c r="W79" s="489"/>
      <c r="X79" s="489"/>
      <c r="Y79" s="496"/>
      <c r="Z79" s="504"/>
      <c r="AA79" s="510"/>
      <c r="AB79" s="6" t="str">
        <f t="shared" si="4"/>
        <v/>
      </c>
      <c r="AC79" s="3" t="str">
        <f t="shared" si="5"/>
        <v/>
      </c>
      <c r="AF79" s="3" t="str">
        <f t="shared" si="6"/>
        <v/>
      </c>
    </row>
    <row r="80" spans="2:32" ht="21" customHeight="1">
      <c r="B80" s="1">
        <f t="shared" si="0"/>
        <v>0</v>
      </c>
      <c r="C80" s="1">
        <f t="shared" si="1"/>
        <v>0</v>
      </c>
      <c r="D80" s="1">
        <f t="shared" si="2"/>
        <v>0</v>
      </c>
      <c r="E80" s="1">
        <f t="shared" si="3"/>
        <v>0</v>
      </c>
      <c r="G80" s="422">
        <v>59</v>
      </c>
      <c r="H80" s="432"/>
      <c r="I80" s="440"/>
      <c r="J80" s="448"/>
      <c r="K80" s="453"/>
      <c r="L80" s="460"/>
      <c r="M80" s="468"/>
      <c r="N80" s="468"/>
      <c r="O80" s="468"/>
      <c r="P80" s="468"/>
      <c r="Q80" s="468"/>
      <c r="R80" s="468"/>
      <c r="S80" s="475"/>
      <c r="T80" s="482"/>
      <c r="U80" s="489"/>
      <c r="V80" s="489"/>
      <c r="W80" s="489"/>
      <c r="X80" s="489"/>
      <c r="Y80" s="496"/>
      <c r="Z80" s="504"/>
      <c r="AA80" s="510"/>
      <c r="AB80" s="6" t="str">
        <f t="shared" si="4"/>
        <v/>
      </c>
      <c r="AC80" s="3" t="str">
        <f t="shared" si="5"/>
        <v/>
      </c>
      <c r="AF80" s="3" t="str">
        <f t="shared" si="6"/>
        <v/>
      </c>
    </row>
    <row r="81" spans="2:32" ht="21" customHeight="1">
      <c r="B81" s="1">
        <f t="shared" si="0"/>
        <v>0</v>
      </c>
      <c r="C81" s="1">
        <f t="shared" si="1"/>
        <v>0</v>
      </c>
      <c r="D81" s="1">
        <f t="shared" si="2"/>
        <v>0</v>
      </c>
      <c r="E81" s="1">
        <f t="shared" si="3"/>
        <v>0</v>
      </c>
      <c r="G81" s="423">
        <v>60</v>
      </c>
      <c r="H81" s="433"/>
      <c r="I81" s="441"/>
      <c r="J81" s="449"/>
      <c r="K81" s="454"/>
      <c r="L81" s="461"/>
      <c r="M81" s="469"/>
      <c r="N81" s="469"/>
      <c r="O81" s="469"/>
      <c r="P81" s="469"/>
      <c r="Q81" s="469"/>
      <c r="R81" s="469"/>
      <c r="S81" s="476"/>
      <c r="T81" s="483"/>
      <c r="U81" s="490"/>
      <c r="V81" s="490"/>
      <c r="W81" s="490"/>
      <c r="X81" s="490"/>
      <c r="Y81" s="497"/>
      <c r="Z81" s="505"/>
      <c r="AA81" s="510"/>
      <c r="AB81" s="6" t="str">
        <f t="shared" si="4"/>
        <v/>
      </c>
      <c r="AC81" s="3" t="str">
        <f t="shared" si="5"/>
        <v/>
      </c>
      <c r="AF81" s="3" t="str">
        <f t="shared" si="6"/>
        <v/>
      </c>
    </row>
    <row r="82" spans="2:32" ht="21" customHeight="1">
      <c r="B82" s="1">
        <f t="shared" si="0"/>
        <v>0</v>
      </c>
      <c r="C82" s="1">
        <f t="shared" si="1"/>
        <v>0</v>
      </c>
      <c r="D82" s="1">
        <f t="shared" si="2"/>
        <v>0</v>
      </c>
      <c r="E82" s="1">
        <f t="shared" si="3"/>
        <v>0</v>
      </c>
      <c r="G82" s="421">
        <v>61</v>
      </c>
      <c r="H82" s="431"/>
      <c r="I82" s="439"/>
      <c r="J82" s="447"/>
      <c r="K82" s="452"/>
      <c r="L82" s="462"/>
      <c r="M82" s="467"/>
      <c r="N82" s="467"/>
      <c r="O82" s="467"/>
      <c r="P82" s="467"/>
      <c r="Q82" s="467"/>
      <c r="R82" s="467"/>
      <c r="S82" s="474"/>
      <c r="T82" s="481"/>
      <c r="U82" s="488"/>
      <c r="V82" s="488"/>
      <c r="W82" s="488"/>
      <c r="X82" s="488"/>
      <c r="Y82" s="498"/>
      <c r="Z82" s="506"/>
      <c r="AA82" s="510"/>
      <c r="AB82" s="6" t="str">
        <f t="shared" si="4"/>
        <v/>
      </c>
      <c r="AC82" s="3" t="str">
        <f t="shared" si="5"/>
        <v/>
      </c>
      <c r="AF82" s="3" t="str">
        <f t="shared" si="6"/>
        <v/>
      </c>
    </row>
    <row r="83" spans="2:32" ht="21" customHeight="1">
      <c r="B83" s="1">
        <f t="shared" si="0"/>
        <v>0</v>
      </c>
      <c r="C83" s="1">
        <f t="shared" si="1"/>
        <v>0</v>
      </c>
      <c r="D83" s="1">
        <f t="shared" si="2"/>
        <v>0</v>
      </c>
      <c r="E83" s="1">
        <f t="shared" si="3"/>
        <v>0</v>
      </c>
      <c r="G83" s="422">
        <v>62</v>
      </c>
      <c r="H83" s="432"/>
      <c r="I83" s="440"/>
      <c r="J83" s="448"/>
      <c r="K83" s="453"/>
      <c r="L83" s="460"/>
      <c r="M83" s="468"/>
      <c r="N83" s="468"/>
      <c r="O83" s="468"/>
      <c r="P83" s="468"/>
      <c r="Q83" s="468"/>
      <c r="R83" s="468"/>
      <c r="S83" s="475"/>
      <c r="T83" s="482"/>
      <c r="U83" s="489"/>
      <c r="V83" s="489"/>
      <c r="W83" s="489"/>
      <c r="X83" s="489"/>
      <c r="Y83" s="496"/>
      <c r="Z83" s="504"/>
      <c r="AA83" s="510"/>
      <c r="AB83" s="6" t="str">
        <f t="shared" si="4"/>
        <v/>
      </c>
      <c r="AC83" s="3" t="str">
        <f t="shared" si="5"/>
        <v/>
      </c>
      <c r="AF83" s="3" t="str">
        <f t="shared" si="6"/>
        <v/>
      </c>
    </row>
    <row r="84" spans="2:32" ht="21" customHeight="1">
      <c r="B84" s="1">
        <f t="shared" si="0"/>
        <v>0</v>
      </c>
      <c r="C84" s="1">
        <f t="shared" si="1"/>
        <v>0</v>
      </c>
      <c r="D84" s="1">
        <f t="shared" si="2"/>
        <v>0</v>
      </c>
      <c r="E84" s="1">
        <f t="shared" si="3"/>
        <v>0</v>
      </c>
      <c r="G84" s="422">
        <v>63</v>
      </c>
      <c r="H84" s="432"/>
      <c r="I84" s="440"/>
      <c r="J84" s="448"/>
      <c r="K84" s="453"/>
      <c r="L84" s="460"/>
      <c r="M84" s="468"/>
      <c r="N84" s="468"/>
      <c r="O84" s="468"/>
      <c r="P84" s="468"/>
      <c r="Q84" s="468"/>
      <c r="R84" s="468"/>
      <c r="S84" s="475"/>
      <c r="T84" s="482"/>
      <c r="U84" s="489"/>
      <c r="V84" s="489"/>
      <c r="W84" s="489"/>
      <c r="X84" s="489"/>
      <c r="Y84" s="496"/>
      <c r="Z84" s="504"/>
      <c r="AA84" s="510"/>
      <c r="AB84" s="6" t="str">
        <f t="shared" si="4"/>
        <v/>
      </c>
      <c r="AC84" s="3" t="str">
        <f t="shared" si="5"/>
        <v/>
      </c>
      <c r="AF84" s="3" t="str">
        <f t="shared" si="6"/>
        <v/>
      </c>
    </row>
    <row r="85" spans="2:32" ht="21" customHeight="1">
      <c r="B85" s="1">
        <f t="shared" si="0"/>
        <v>0</v>
      </c>
      <c r="C85" s="1">
        <f t="shared" si="1"/>
        <v>0</v>
      </c>
      <c r="D85" s="1">
        <f t="shared" si="2"/>
        <v>0</v>
      </c>
      <c r="E85" s="1">
        <f t="shared" si="3"/>
        <v>0</v>
      </c>
      <c r="G85" s="422">
        <v>64</v>
      </c>
      <c r="H85" s="432"/>
      <c r="I85" s="440"/>
      <c r="J85" s="448"/>
      <c r="K85" s="453"/>
      <c r="L85" s="460"/>
      <c r="M85" s="468"/>
      <c r="N85" s="468"/>
      <c r="O85" s="468"/>
      <c r="P85" s="468"/>
      <c r="Q85" s="468"/>
      <c r="R85" s="468"/>
      <c r="S85" s="475"/>
      <c r="T85" s="482"/>
      <c r="U85" s="489"/>
      <c r="V85" s="489"/>
      <c r="W85" s="489"/>
      <c r="X85" s="489"/>
      <c r="Y85" s="496"/>
      <c r="Z85" s="504"/>
      <c r="AA85" s="510"/>
      <c r="AB85" s="6" t="str">
        <f t="shared" si="4"/>
        <v/>
      </c>
      <c r="AC85" s="3" t="str">
        <f t="shared" si="5"/>
        <v/>
      </c>
      <c r="AF85" s="3" t="str">
        <f t="shared" si="6"/>
        <v/>
      </c>
    </row>
    <row r="86" spans="2:32" ht="21" customHeight="1">
      <c r="B86" s="1">
        <f t="shared" ref="B86:B149" si="7">IF(I86="男",10,IF(I86="女",20,0))</f>
        <v>0</v>
      </c>
      <c r="C86" s="1">
        <f t="shared" ref="C86:C149" si="8">IF(K86="○",200,IF(ISBLANK(J86),0,100))</f>
        <v>0</v>
      </c>
      <c r="D86" s="1">
        <f t="shared" ref="D86:D149" si="9">IF(L86="○",1,IF(M86="○",2,IF(N86="○",3,IF(O86="○",4,IF(P86="○",5,IF(Q86="○",6,IF(R86="○",7,IF(S86="○",8,0))))))))</f>
        <v>0</v>
      </c>
      <c r="E86" s="1">
        <f t="shared" ref="E86:E149" si="10">SUM(B86:D86)</f>
        <v>0</v>
      </c>
      <c r="G86" s="423">
        <v>65</v>
      </c>
      <c r="H86" s="433"/>
      <c r="I86" s="441"/>
      <c r="J86" s="449"/>
      <c r="K86" s="454"/>
      <c r="L86" s="461"/>
      <c r="M86" s="469"/>
      <c r="N86" s="469"/>
      <c r="O86" s="469"/>
      <c r="P86" s="469"/>
      <c r="Q86" s="469"/>
      <c r="R86" s="469"/>
      <c r="S86" s="476"/>
      <c r="T86" s="483"/>
      <c r="U86" s="490"/>
      <c r="V86" s="490"/>
      <c r="W86" s="490"/>
      <c r="X86" s="490"/>
      <c r="Y86" s="497"/>
      <c r="Z86" s="505"/>
      <c r="AA86" s="510"/>
      <c r="AB86" s="6" t="str">
        <f t="shared" ref="AB86:AB149" si="11">IF(OR(AND(ISBLANK(H86),E86&gt;0),AND(NOT(ISBLANK(H86)),COUNTA(I86:S86)&lt;3)),"レ","")</f>
        <v/>
      </c>
      <c r="AC86" s="3" t="str">
        <f t="shared" ref="AC86:AC149" si="12">IF(COUNTIF(L86:S86,"○")&gt;1,"区分の確認","")</f>
        <v/>
      </c>
      <c r="AF86" s="3" t="str">
        <f t="shared" ref="AF86:AF149" si="13">IF(AND(NOT(ISBLANK(J86)),NOT(ISBLANK(K86))),"宿泊・日帰りの確認","")</f>
        <v/>
      </c>
    </row>
    <row r="87" spans="2:32" ht="21" customHeight="1">
      <c r="B87" s="1">
        <f t="shared" si="7"/>
        <v>0</v>
      </c>
      <c r="C87" s="1">
        <f t="shared" si="8"/>
        <v>0</v>
      </c>
      <c r="D87" s="1">
        <f t="shared" si="9"/>
        <v>0</v>
      </c>
      <c r="E87" s="1">
        <f t="shared" si="10"/>
        <v>0</v>
      </c>
      <c r="G87" s="421">
        <v>66</v>
      </c>
      <c r="H87" s="431"/>
      <c r="I87" s="439"/>
      <c r="J87" s="447"/>
      <c r="K87" s="452"/>
      <c r="L87" s="462"/>
      <c r="M87" s="467"/>
      <c r="N87" s="467"/>
      <c r="O87" s="467"/>
      <c r="P87" s="467"/>
      <c r="Q87" s="467"/>
      <c r="R87" s="467"/>
      <c r="S87" s="474"/>
      <c r="T87" s="481"/>
      <c r="U87" s="488"/>
      <c r="V87" s="488"/>
      <c r="W87" s="488"/>
      <c r="X87" s="488"/>
      <c r="Y87" s="498"/>
      <c r="Z87" s="506"/>
      <c r="AA87" s="510"/>
      <c r="AB87" s="6" t="str">
        <f t="shared" si="11"/>
        <v/>
      </c>
      <c r="AC87" s="3" t="str">
        <f t="shared" si="12"/>
        <v/>
      </c>
      <c r="AF87" s="3" t="str">
        <f t="shared" si="13"/>
        <v/>
      </c>
    </row>
    <row r="88" spans="2:32" ht="21" customHeight="1">
      <c r="B88" s="1">
        <f t="shared" si="7"/>
        <v>0</v>
      </c>
      <c r="C88" s="1">
        <f t="shared" si="8"/>
        <v>0</v>
      </c>
      <c r="D88" s="1">
        <f t="shared" si="9"/>
        <v>0</v>
      </c>
      <c r="E88" s="1">
        <f t="shared" si="10"/>
        <v>0</v>
      </c>
      <c r="G88" s="422">
        <v>67</v>
      </c>
      <c r="H88" s="432"/>
      <c r="I88" s="440"/>
      <c r="J88" s="448"/>
      <c r="K88" s="453"/>
      <c r="L88" s="460"/>
      <c r="M88" s="468"/>
      <c r="N88" s="468"/>
      <c r="O88" s="468"/>
      <c r="P88" s="468"/>
      <c r="Q88" s="468"/>
      <c r="R88" s="468"/>
      <c r="S88" s="475"/>
      <c r="T88" s="482"/>
      <c r="U88" s="489"/>
      <c r="V88" s="489"/>
      <c r="W88" s="489"/>
      <c r="X88" s="489"/>
      <c r="Y88" s="496"/>
      <c r="Z88" s="504"/>
      <c r="AA88" s="510"/>
      <c r="AB88" s="6" t="str">
        <f t="shared" si="11"/>
        <v/>
      </c>
      <c r="AC88" s="3" t="str">
        <f t="shared" si="12"/>
        <v/>
      </c>
      <c r="AF88" s="3" t="str">
        <f t="shared" si="13"/>
        <v/>
      </c>
    </row>
    <row r="89" spans="2:32" ht="21" customHeight="1">
      <c r="B89" s="1">
        <f t="shared" si="7"/>
        <v>0</v>
      </c>
      <c r="C89" s="1">
        <f t="shared" si="8"/>
        <v>0</v>
      </c>
      <c r="D89" s="1">
        <f t="shared" si="9"/>
        <v>0</v>
      </c>
      <c r="E89" s="1">
        <f t="shared" si="10"/>
        <v>0</v>
      </c>
      <c r="G89" s="422">
        <v>68</v>
      </c>
      <c r="H89" s="432"/>
      <c r="I89" s="440"/>
      <c r="J89" s="448"/>
      <c r="K89" s="453"/>
      <c r="L89" s="460"/>
      <c r="M89" s="468"/>
      <c r="N89" s="468"/>
      <c r="O89" s="468"/>
      <c r="P89" s="468"/>
      <c r="Q89" s="468"/>
      <c r="R89" s="468"/>
      <c r="S89" s="475"/>
      <c r="T89" s="482"/>
      <c r="U89" s="489"/>
      <c r="V89" s="489"/>
      <c r="W89" s="489"/>
      <c r="X89" s="489"/>
      <c r="Y89" s="496"/>
      <c r="Z89" s="504"/>
      <c r="AA89" s="510"/>
      <c r="AB89" s="6" t="str">
        <f t="shared" si="11"/>
        <v/>
      </c>
      <c r="AC89" s="3" t="str">
        <f t="shared" si="12"/>
        <v/>
      </c>
      <c r="AF89" s="3" t="str">
        <f t="shared" si="13"/>
        <v/>
      </c>
    </row>
    <row r="90" spans="2:32" ht="21" customHeight="1">
      <c r="B90" s="1">
        <f t="shared" si="7"/>
        <v>0</v>
      </c>
      <c r="C90" s="1">
        <f t="shared" si="8"/>
        <v>0</v>
      </c>
      <c r="D90" s="1">
        <f t="shared" si="9"/>
        <v>0</v>
      </c>
      <c r="E90" s="1">
        <f t="shared" si="10"/>
        <v>0</v>
      </c>
      <c r="G90" s="422">
        <v>69</v>
      </c>
      <c r="H90" s="432"/>
      <c r="I90" s="440"/>
      <c r="J90" s="448"/>
      <c r="K90" s="453"/>
      <c r="L90" s="460"/>
      <c r="M90" s="468"/>
      <c r="N90" s="468"/>
      <c r="O90" s="468"/>
      <c r="P90" s="468"/>
      <c r="Q90" s="468"/>
      <c r="R90" s="468"/>
      <c r="S90" s="475"/>
      <c r="T90" s="482"/>
      <c r="U90" s="489"/>
      <c r="V90" s="489"/>
      <c r="W90" s="489"/>
      <c r="X90" s="489"/>
      <c r="Y90" s="496"/>
      <c r="Z90" s="504"/>
      <c r="AA90" s="510"/>
      <c r="AB90" s="6" t="str">
        <f t="shared" si="11"/>
        <v/>
      </c>
      <c r="AC90" s="3" t="str">
        <f t="shared" si="12"/>
        <v/>
      </c>
      <c r="AF90" s="3" t="str">
        <f t="shared" si="13"/>
        <v/>
      </c>
    </row>
    <row r="91" spans="2:32" ht="21" customHeight="1">
      <c r="B91" s="1">
        <f t="shared" si="7"/>
        <v>0</v>
      </c>
      <c r="C91" s="1">
        <f t="shared" si="8"/>
        <v>0</v>
      </c>
      <c r="D91" s="1">
        <f t="shared" si="9"/>
        <v>0</v>
      </c>
      <c r="E91" s="1">
        <f t="shared" si="10"/>
        <v>0</v>
      </c>
      <c r="G91" s="423">
        <v>70</v>
      </c>
      <c r="H91" s="433"/>
      <c r="I91" s="441"/>
      <c r="J91" s="449"/>
      <c r="K91" s="454"/>
      <c r="L91" s="461"/>
      <c r="M91" s="469"/>
      <c r="N91" s="469"/>
      <c r="O91" s="469"/>
      <c r="P91" s="469"/>
      <c r="Q91" s="469"/>
      <c r="R91" s="469"/>
      <c r="S91" s="476"/>
      <c r="T91" s="483"/>
      <c r="U91" s="490"/>
      <c r="V91" s="490"/>
      <c r="W91" s="490"/>
      <c r="X91" s="490"/>
      <c r="Y91" s="497"/>
      <c r="Z91" s="505"/>
      <c r="AA91" s="510"/>
      <c r="AB91" s="6" t="str">
        <f t="shared" si="11"/>
        <v/>
      </c>
      <c r="AC91" s="3" t="str">
        <f t="shared" si="12"/>
        <v/>
      </c>
      <c r="AF91" s="3" t="str">
        <f t="shared" si="13"/>
        <v/>
      </c>
    </row>
    <row r="92" spans="2:32" ht="21" customHeight="1">
      <c r="B92" s="1">
        <f t="shared" si="7"/>
        <v>0</v>
      </c>
      <c r="C92" s="1">
        <f t="shared" si="8"/>
        <v>0</v>
      </c>
      <c r="D92" s="1">
        <f t="shared" si="9"/>
        <v>0</v>
      </c>
      <c r="E92" s="1">
        <f t="shared" si="10"/>
        <v>0</v>
      </c>
      <c r="G92" s="421">
        <v>71</v>
      </c>
      <c r="H92" s="431"/>
      <c r="I92" s="439"/>
      <c r="J92" s="447"/>
      <c r="K92" s="452"/>
      <c r="L92" s="462"/>
      <c r="M92" s="467"/>
      <c r="N92" s="467"/>
      <c r="O92" s="467"/>
      <c r="P92" s="467"/>
      <c r="Q92" s="467"/>
      <c r="R92" s="467"/>
      <c r="S92" s="474"/>
      <c r="T92" s="481"/>
      <c r="U92" s="488"/>
      <c r="V92" s="488"/>
      <c r="W92" s="488"/>
      <c r="X92" s="488"/>
      <c r="Y92" s="498"/>
      <c r="Z92" s="506"/>
      <c r="AA92" s="510"/>
      <c r="AB92" s="6" t="str">
        <f t="shared" si="11"/>
        <v/>
      </c>
      <c r="AC92" s="3" t="str">
        <f t="shared" si="12"/>
        <v/>
      </c>
      <c r="AF92" s="3" t="str">
        <f t="shared" si="13"/>
        <v/>
      </c>
    </row>
    <row r="93" spans="2:32" ht="21" customHeight="1">
      <c r="B93" s="1">
        <f t="shared" si="7"/>
        <v>0</v>
      </c>
      <c r="C93" s="1">
        <f t="shared" si="8"/>
        <v>0</v>
      </c>
      <c r="D93" s="1">
        <f t="shared" si="9"/>
        <v>0</v>
      </c>
      <c r="E93" s="1">
        <f t="shared" si="10"/>
        <v>0</v>
      </c>
      <c r="G93" s="422">
        <v>72</v>
      </c>
      <c r="H93" s="432"/>
      <c r="I93" s="440"/>
      <c r="J93" s="448"/>
      <c r="K93" s="453"/>
      <c r="L93" s="460"/>
      <c r="M93" s="468"/>
      <c r="N93" s="468"/>
      <c r="O93" s="468"/>
      <c r="P93" s="468"/>
      <c r="Q93" s="468"/>
      <c r="R93" s="468"/>
      <c r="S93" s="475"/>
      <c r="T93" s="482"/>
      <c r="U93" s="489"/>
      <c r="V93" s="489"/>
      <c r="W93" s="489"/>
      <c r="X93" s="489"/>
      <c r="Y93" s="496"/>
      <c r="Z93" s="504"/>
      <c r="AA93" s="510"/>
      <c r="AB93" s="6" t="str">
        <f t="shared" si="11"/>
        <v/>
      </c>
      <c r="AC93" s="3" t="str">
        <f t="shared" si="12"/>
        <v/>
      </c>
      <c r="AF93" s="3" t="str">
        <f t="shared" si="13"/>
        <v/>
      </c>
    </row>
    <row r="94" spans="2:32" ht="21" customHeight="1">
      <c r="B94" s="1">
        <f t="shared" si="7"/>
        <v>0</v>
      </c>
      <c r="C94" s="1">
        <f t="shared" si="8"/>
        <v>0</v>
      </c>
      <c r="D94" s="1">
        <f t="shared" si="9"/>
        <v>0</v>
      </c>
      <c r="E94" s="1">
        <f t="shared" si="10"/>
        <v>0</v>
      </c>
      <c r="G94" s="422">
        <v>73</v>
      </c>
      <c r="H94" s="432"/>
      <c r="I94" s="440"/>
      <c r="J94" s="448"/>
      <c r="K94" s="453"/>
      <c r="L94" s="460"/>
      <c r="M94" s="468"/>
      <c r="N94" s="468"/>
      <c r="O94" s="468"/>
      <c r="P94" s="468"/>
      <c r="Q94" s="468"/>
      <c r="R94" s="468"/>
      <c r="S94" s="475"/>
      <c r="T94" s="482"/>
      <c r="U94" s="489"/>
      <c r="V94" s="489"/>
      <c r="W94" s="489"/>
      <c r="X94" s="489"/>
      <c r="Y94" s="496"/>
      <c r="Z94" s="504"/>
      <c r="AA94" s="510"/>
      <c r="AB94" s="6" t="str">
        <f t="shared" si="11"/>
        <v/>
      </c>
      <c r="AC94" s="3" t="str">
        <f t="shared" si="12"/>
        <v/>
      </c>
      <c r="AF94" s="3" t="str">
        <f t="shared" si="13"/>
        <v/>
      </c>
    </row>
    <row r="95" spans="2:32" ht="21" customHeight="1">
      <c r="B95" s="1">
        <f t="shared" si="7"/>
        <v>0</v>
      </c>
      <c r="C95" s="1">
        <f t="shared" si="8"/>
        <v>0</v>
      </c>
      <c r="D95" s="1">
        <f t="shared" si="9"/>
        <v>0</v>
      </c>
      <c r="E95" s="1">
        <f t="shared" si="10"/>
        <v>0</v>
      </c>
      <c r="G95" s="422">
        <v>74</v>
      </c>
      <c r="H95" s="432"/>
      <c r="I95" s="440"/>
      <c r="J95" s="448"/>
      <c r="K95" s="453"/>
      <c r="L95" s="460"/>
      <c r="M95" s="468"/>
      <c r="N95" s="468"/>
      <c r="O95" s="468"/>
      <c r="P95" s="468"/>
      <c r="Q95" s="468"/>
      <c r="R95" s="468"/>
      <c r="S95" s="475"/>
      <c r="T95" s="482"/>
      <c r="U95" s="489"/>
      <c r="V95" s="489"/>
      <c r="W95" s="489"/>
      <c r="X95" s="489"/>
      <c r="Y95" s="496"/>
      <c r="Z95" s="504"/>
      <c r="AA95" s="510"/>
      <c r="AB95" s="6" t="str">
        <f t="shared" si="11"/>
        <v/>
      </c>
      <c r="AC95" s="3" t="str">
        <f t="shared" si="12"/>
        <v/>
      </c>
      <c r="AF95" s="3" t="str">
        <f t="shared" si="13"/>
        <v/>
      </c>
    </row>
    <row r="96" spans="2:32" ht="21" customHeight="1">
      <c r="B96" s="1">
        <f t="shared" si="7"/>
        <v>0</v>
      </c>
      <c r="C96" s="1">
        <f t="shared" si="8"/>
        <v>0</v>
      </c>
      <c r="D96" s="1">
        <f t="shared" si="9"/>
        <v>0</v>
      </c>
      <c r="E96" s="1">
        <f t="shared" si="10"/>
        <v>0</v>
      </c>
      <c r="G96" s="424">
        <v>75</v>
      </c>
      <c r="H96" s="434"/>
      <c r="I96" s="442"/>
      <c r="J96" s="450"/>
      <c r="K96" s="455"/>
      <c r="L96" s="463"/>
      <c r="M96" s="470"/>
      <c r="N96" s="470"/>
      <c r="O96" s="470"/>
      <c r="P96" s="470"/>
      <c r="Q96" s="470"/>
      <c r="R96" s="470"/>
      <c r="S96" s="477"/>
      <c r="T96" s="484"/>
      <c r="U96" s="491"/>
      <c r="V96" s="491"/>
      <c r="W96" s="491"/>
      <c r="X96" s="491"/>
      <c r="Y96" s="499"/>
      <c r="Z96" s="507"/>
      <c r="AA96" s="510"/>
      <c r="AB96" s="6" t="str">
        <f t="shared" si="11"/>
        <v/>
      </c>
      <c r="AC96" s="3" t="str">
        <f t="shared" si="12"/>
        <v/>
      </c>
      <c r="AF96" s="3" t="str">
        <f t="shared" si="13"/>
        <v/>
      </c>
    </row>
    <row r="97" spans="2:32" ht="21" customHeight="1">
      <c r="B97" s="1">
        <f t="shared" si="7"/>
        <v>0</v>
      </c>
      <c r="C97" s="1">
        <f t="shared" si="8"/>
        <v>0</v>
      </c>
      <c r="D97" s="1">
        <f t="shared" si="9"/>
        <v>0</v>
      </c>
      <c r="E97" s="1">
        <f t="shared" si="10"/>
        <v>0</v>
      </c>
      <c r="G97" s="425">
        <v>76</v>
      </c>
      <c r="H97" s="435"/>
      <c r="I97" s="443"/>
      <c r="J97" s="451"/>
      <c r="K97" s="456"/>
      <c r="L97" s="464"/>
      <c r="M97" s="471"/>
      <c r="N97" s="471"/>
      <c r="O97" s="471"/>
      <c r="P97" s="471"/>
      <c r="Q97" s="471"/>
      <c r="R97" s="471"/>
      <c r="S97" s="478"/>
      <c r="T97" s="485"/>
      <c r="U97" s="492"/>
      <c r="V97" s="492"/>
      <c r="W97" s="492"/>
      <c r="X97" s="492"/>
      <c r="Y97" s="495"/>
      <c r="Z97" s="503"/>
      <c r="AA97" s="510"/>
      <c r="AB97" s="6" t="str">
        <f t="shared" si="11"/>
        <v/>
      </c>
      <c r="AC97" s="3" t="str">
        <f t="shared" si="12"/>
        <v/>
      </c>
      <c r="AF97" s="3" t="str">
        <f t="shared" si="13"/>
        <v/>
      </c>
    </row>
    <row r="98" spans="2:32" ht="21" customHeight="1">
      <c r="B98" s="1">
        <f t="shared" si="7"/>
        <v>0</v>
      </c>
      <c r="C98" s="1">
        <f t="shared" si="8"/>
        <v>0</v>
      </c>
      <c r="D98" s="1">
        <f t="shared" si="9"/>
        <v>0</v>
      </c>
      <c r="E98" s="1">
        <f t="shared" si="10"/>
        <v>0</v>
      </c>
      <c r="G98" s="422">
        <v>77</v>
      </c>
      <c r="H98" s="432"/>
      <c r="I98" s="440"/>
      <c r="J98" s="448"/>
      <c r="K98" s="453"/>
      <c r="L98" s="460"/>
      <c r="M98" s="468"/>
      <c r="N98" s="468"/>
      <c r="O98" s="468"/>
      <c r="P98" s="468"/>
      <c r="Q98" s="468"/>
      <c r="R98" s="468"/>
      <c r="S98" s="475"/>
      <c r="T98" s="482"/>
      <c r="U98" s="489"/>
      <c r="V98" s="489"/>
      <c r="W98" s="489"/>
      <c r="X98" s="489"/>
      <c r="Y98" s="496"/>
      <c r="Z98" s="504"/>
      <c r="AA98" s="510"/>
      <c r="AB98" s="6" t="str">
        <f t="shared" si="11"/>
        <v/>
      </c>
      <c r="AC98" s="3" t="str">
        <f t="shared" si="12"/>
        <v/>
      </c>
      <c r="AF98" s="3" t="str">
        <f t="shared" si="13"/>
        <v/>
      </c>
    </row>
    <row r="99" spans="2:32" ht="21" customHeight="1">
      <c r="B99" s="1">
        <f t="shared" si="7"/>
        <v>0</v>
      </c>
      <c r="C99" s="1">
        <f t="shared" si="8"/>
        <v>0</v>
      </c>
      <c r="D99" s="1">
        <f t="shared" si="9"/>
        <v>0</v>
      </c>
      <c r="E99" s="1">
        <f t="shared" si="10"/>
        <v>0</v>
      </c>
      <c r="G99" s="422">
        <v>78</v>
      </c>
      <c r="H99" s="432"/>
      <c r="I99" s="440"/>
      <c r="J99" s="448"/>
      <c r="K99" s="453"/>
      <c r="L99" s="460"/>
      <c r="M99" s="468"/>
      <c r="N99" s="468"/>
      <c r="O99" s="468"/>
      <c r="P99" s="468"/>
      <c r="Q99" s="468"/>
      <c r="R99" s="468"/>
      <c r="S99" s="475"/>
      <c r="T99" s="482"/>
      <c r="U99" s="489"/>
      <c r="V99" s="489"/>
      <c r="W99" s="489"/>
      <c r="X99" s="489"/>
      <c r="Y99" s="496"/>
      <c r="Z99" s="504"/>
      <c r="AA99" s="510"/>
      <c r="AB99" s="6" t="str">
        <f t="shared" si="11"/>
        <v/>
      </c>
      <c r="AC99" s="3" t="str">
        <f t="shared" si="12"/>
        <v/>
      </c>
      <c r="AF99" s="3" t="str">
        <f t="shared" si="13"/>
        <v/>
      </c>
    </row>
    <row r="100" spans="2:32" ht="21" customHeight="1">
      <c r="B100" s="1">
        <f t="shared" si="7"/>
        <v>0</v>
      </c>
      <c r="C100" s="1">
        <f t="shared" si="8"/>
        <v>0</v>
      </c>
      <c r="D100" s="1">
        <f t="shared" si="9"/>
        <v>0</v>
      </c>
      <c r="E100" s="1">
        <f t="shared" si="10"/>
        <v>0</v>
      </c>
      <c r="G100" s="422">
        <v>79</v>
      </c>
      <c r="H100" s="432"/>
      <c r="I100" s="440"/>
      <c r="J100" s="448"/>
      <c r="K100" s="453"/>
      <c r="L100" s="460"/>
      <c r="M100" s="468"/>
      <c r="N100" s="468"/>
      <c r="O100" s="468"/>
      <c r="P100" s="468"/>
      <c r="Q100" s="468"/>
      <c r="R100" s="468"/>
      <c r="S100" s="475"/>
      <c r="T100" s="482"/>
      <c r="U100" s="489"/>
      <c r="V100" s="489"/>
      <c r="W100" s="489"/>
      <c r="X100" s="489"/>
      <c r="Y100" s="496"/>
      <c r="Z100" s="504"/>
      <c r="AA100" s="510"/>
      <c r="AB100" s="6" t="str">
        <f t="shared" si="11"/>
        <v/>
      </c>
      <c r="AC100" s="3" t="str">
        <f t="shared" si="12"/>
        <v/>
      </c>
      <c r="AF100" s="3" t="str">
        <f t="shared" si="13"/>
        <v/>
      </c>
    </row>
    <row r="101" spans="2:32" ht="21" customHeight="1">
      <c r="B101" s="1">
        <f t="shared" si="7"/>
        <v>0</v>
      </c>
      <c r="C101" s="1">
        <f t="shared" si="8"/>
        <v>0</v>
      </c>
      <c r="D101" s="1">
        <f t="shared" si="9"/>
        <v>0</v>
      </c>
      <c r="E101" s="1">
        <f t="shared" si="10"/>
        <v>0</v>
      </c>
      <c r="G101" s="423">
        <v>80</v>
      </c>
      <c r="H101" s="433"/>
      <c r="I101" s="441"/>
      <c r="J101" s="449"/>
      <c r="K101" s="454"/>
      <c r="L101" s="461"/>
      <c r="M101" s="469"/>
      <c r="N101" s="469"/>
      <c r="O101" s="469"/>
      <c r="P101" s="469"/>
      <c r="Q101" s="469"/>
      <c r="R101" s="469"/>
      <c r="S101" s="476"/>
      <c r="T101" s="483"/>
      <c r="U101" s="490"/>
      <c r="V101" s="490"/>
      <c r="W101" s="490"/>
      <c r="X101" s="490"/>
      <c r="Y101" s="497"/>
      <c r="Z101" s="505"/>
      <c r="AA101" s="510"/>
      <c r="AB101" s="6" t="str">
        <f t="shared" si="11"/>
        <v/>
      </c>
      <c r="AC101" s="3" t="str">
        <f t="shared" si="12"/>
        <v/>
      </c>
      <c r="AF101" s="3" t="str">
        <f t="shared" si="13"/>
        <v/>
      </c>
    </row>
    <row r="102" spans="2:32" ht="21" customHeight="1">
      <c r="B102" s="1">
        <f t="shared" si="7"/>
        <v>0</v>
      </c>
      <c r="C102" s="1">
        <f t="shared" si="8"/>
        <v>0</v>
      </c>
      <c r="D102" s="1">
        <f t="shared" si="9"/>
        <v>0</v>
      </c>
      <c r="E102" s="1">
        <f t="shared" si="10"/>
        <v>0</v>
      </c>
      <c r="G102" s="421">
        <v>81</v>
      </c>
      <c r="H102" s="431"/>
      <c r="I102" s="439"/>
      <c r="J102" s="447"/>
      <c r="K102" s="452"/>
      <c r="L102" s="462"/>
      <c r="M102" s="467"/>
      <c r="N102" s="467"/>
      <c r="O102" s="467"/>
      <c r="P102" s="467"/>
      <c r="Q102" s="467"/>
      <c r="R102" s="467"/>
      <c r="S102" s="474"/>
      <c r="T102" s="481"/>
      <c r="U102" s="488"/>
      <c r="V102" s="488"/>
      <c r="W102" s="488"/>
      <c r="X102" s="488"/>
      <c r="Y102" s="498"/>
      <c r="Z102" s="506"/>
      <c r="AA102" s="510"/>
      <c r="AB102" s="6" t="str">
        <f t="shared" si="11"/>
        <v/>
      </c>
      <c r="AC102" s="3" t="str">
        <f t="shared" si="12"/>
        <v/>
      </c>
      <c r="AF102" s="3" t="str">
        <f t="shared" si="13"/>
        <v/>
      </c>
    </row>
    <row r="103" spans="2:32" ht="21" customHeight="1">
      <c r="B103" s="1">
        <f t="shared" si="7"/>
        <v>0</v>
      </c>
      <c r="C103" s="1">
        <f t="shared" si="8"/>
        <v>0</v>
      </c>
      <c r="D103" s="1">
        <f t="shared" si="9"/>
        <v>0</v>
      </c>
      <c r="E103" s="1">
        <f t="shared" si="10"/>
        <v>0</v>
      </c>
      <c r="G103" s="422">
        <v>82</v>
      </c>
      <c r="H103" s="432"/>
      <c r="I103" s="440"/>
      <c r="J103" s="448"/>
      <c r="K103" s="453"/>
      <c r="L103" s="460"/>
      <c r="M103" s="468"/>
      <c r="N103" s="468"/>
      <c r="O103" s="468"/>
      <c r="P103" s="468"/>
      <c r="Q103" s="468"/>
      <c r="R103" s="468"/>
      <c r="S103" s="475"/>
      <c r="T103" s="482"/>
      <c r="U103" s="489"/>
      <c r="V103" s="489"/>
      <c r="W103" s="489"/>
      <c r="X103" s="489"/>
      <c r="Y103" s="496"/>
      <c r="Z103" s="504"/>
      <c r="AA103" s="510"/>
      <c r="AB103" s="6" t="str">
        <f t="shared" si="11"/>
        <v/>
      </c>
      <c r="AC103" s="3" t="str">
        <f t="shared" si="12"/>
        <v/>
      </c>
      <c r="AF103" s="3" t="str">
        <f t="shared" si="13"/>
        <v/>
      </c>
    </row>
    <row r="104" spans="2:32" ht="21" customHeight="1">
      <c r="B104" s="1">
        <f t="shared" si="7"/>
        <v>0</v>
      </c>
      <c r="C104" s="1">
        <f t="shared" si="8"/>
        <v>0</v>
      </c>
      <c r="D104" s="1">
        <f t="shared" si="9"/>
        <v>0</v>
      </c>
      <c r="E104" s="1">
        <f t="shared" si="10"/>
        <v>0</v>
      </c>
      <c r="G104" s="422">
        <v>83</v>
      </c>
      <c r="H104" s="432"/>
      <c r="I104" s="440"/>
      <c r="J104" s="448"/>
      <c r="K104" s="453"/>
      <c r="L104" s="460"/>
      <c r="M104" s="468"/>
      <c r="N104" s="468"/>
      <c r="O104" s="468"/>
      <c r="P104" s="468"/>
      <c r="Q104" s="468"/>
      <c r="R104" s="468"/>
      <c r="S104" s="475"/>
      <c r="T104" s="482"/>
      <c r="U104" s="489"/>
      <c r="V104" s="489"/>
      <c r="W104" s="489"/>
      <c r="X104" s="489"/>
      <c r="Y104" s="496"/>
      <c r="Z104" s="504"/>
      <c r="AA104" s="510"/>
      <c r="AB104" s="6" t="str">
        <f t="shared" si="11"/>
        <v/>
      </c>
      <c r="AC104" s="3" t="str">
        <f t="shared" si="12"/>
        <v/>
      </c>
      <c r="AF104" s="3" t="str">
        <f t="shared" si="13"/>
        <v/>
      </c>
    </row>
    <row r="105" spans="2:32" ht="21" customHeight="1">
      <c r="B105" s="1">
        <f t="shared" si="7"/>
        <v>0</v>
      </c>
      <c r="C105" s="1">
        <f t="shared" si="8"/>
        <v>0</v>
      </c>
      <c r="D105" s="1">
        <f t="shared" si="9"/>
        <v>0</v>
      </c>
      <c r="E105" s="1">
        <f t="shared" si="10"/>
        <v>0</v>
      </c>
      <c r="G105" s="422">
        <v>84</v>
      </c>
      <c r="H105" s="432"/>
      <c r="I105" s="440"/>
      <c r="J105" s="448"/>
      <c r="K105" s="453"/>
      <c r="L105" s="460"/>
      <c r="M105" s="468"/>
      <c r="N105" s="468"/>
      <c r="O105" s="468"/>
      <c r="P105" s="468"/>
      <c r="Q105" s="468"/>
      <c r="R105" s="468"/>
      <c r="S105" s="475"/>
      <c r="T105" s="482"/>
      <c r="U105" s="489"/>
      <c r="V105" s="489"/>
      <c r="W105" s="489"/>
      <c r="X105" s="489"/>
      <c r="Y105" s="496"/>
      <c r="Z105" s="504"/>
      <c r="AA105" s="510"/>
      <c r="AB105" s="6" t="str">
        <f t="shared" si="11"/>
        <v/>
      </c>
      <c r="AC105" s="3" t="str">
        <f t="shared" si="12"/>
        <v/>
      </c>
      <c r="AF105" s="3" t="str">
        <f t="shared" si="13"/>
        <v/>
      </c>
    </row>
    <row r="106" spans="2:32" ht="21" customHeight="1">
      <c r="B106" s="1">
        <f t="shared" si="7"/>
        <v>0</v>
      </c>
      <c r="C106" s="1">
        <f t="shared" si="8"/>
        <v>0</v>
      </c>
      <c r="D106" s="1">
        <f t="shared" si="9"/>
        <v>0</v>
      </c>
      <c r="E106" s="1">
        <f t="shared" si="10"/>
        <v>0</v>
      </c>
      <c r="G106" s="423">
        <v>85</v>
      </c>
      <c r="H106" s="433"/>
      <c r="I106" s="441"/>
      <c r="J106" s="449"/>
      <c r="K106" s="454"/>
      <c r="L106" s="461"/>
      <c r="M106" s="469"/>
      <c r="N106" s="469"/>
      <c r="O106" s="469"/>
      <c r="P106" s="469"/>
      <c r="Q106" s="469"/>
      <c r="R106" s="469"/>
      <c r="S106" s="476"/>
      <c r="T106" s="483"/>
      <c r="U106" s="490"/>
      <c r="V106" s="490"/>
      <c r="W106" s="490"/>
      <c r="X106" s="490"/>
      <c r="Y106" s="497"/>
      <c r="Z106" s="505"/>
      <c r="AA106" s="510"/>
      <c r="AB106" s="6" t="str">
        <f t="shared" si="11"/>
        <v/>
      </c>
      <c r="AC106" s="3" t="str">
        <f t="shared" si="12"/>
        <v/>
      </c>
      <c r="AF106" s="3" t="str">
        <f t="shared" si="13"/>
        <v/>
      </c>
    </row>
    <row r="107" spans="2:32" ht="21" customHeight="1">
      <c r="B107" s="1">
        <f t="shared" si="7"/>
        <v>0</v>
      </c>
      <c r="C107" s="1">
        <f t="shared" si="8"/>
        <v>0</v>
      </c>
      <c r="D107" s="1">
        <f t="shared" si="9"/>
        <v>0</v>
      </c>
      <c r="E107" s="1">
        <f t="shared" si="10"/>
        <v>0</v>
      </c>
      <c r="G107" s="421">
        <v>86</v>
      </c>
      <c r="H107" s="431"/>
      <c r="I107" s="439"/>
      <c r="J107" s="447"/>
      <c r="K107" s="452"/>
      <c r="L107" s="462"/>
      <c r="M107" s="467"/>
      <c r="N107" s="467"/>
      <c r="O107" s="467"/>
      <c r="P107" s="467"/>
      <c r="Q107" s="467"/>
      <c r="R107" s="467"/>
      <c r="S107" s="474"/>
      <c r="T107" s="481"/>
      <c r="U107" s="488"/>
      <c r="V107" s="488"/>
      <c r="W107" s="488"/>
      <c r="X107" s="488"/>
      <c r="Y107" s="498"/>
      <c r="Z107" s="506"/>
      <c r="AA107" s="510"/>
      <c r="AB107" s="6" t="str">
        <f t="shared" si="11"/>
        <v/>
      </c>
      <c r="AC107" s="3" t="str">
        <f t="shared" si="12"/>
        <v/>
      </c>
      <c r="AF107" s="3" t="str">
        <f t="shared" si="13"/>
        <v/>
      </c>
    </row>
    <row r="108" spans="2:32" ht="21" customHeight="1">
      <c r="B108" s="1">
        <f t="shared" si="7"/>
        <v>0</v>
      </c>
      <c r="C108" s="1">
        <f t="shared" si="8"/>
        <v>0</v>
      </c>
      <c r="D108" s="1">
        <f t="shared" si="9"/>
        <v>0</v>
      </c>
      <c r="E108" s="1">
        <f t="shared" si="10"/>
        <v>0</v>
      </c>
      <c r="G108" s="422">
        <v>87</v>
      </c>
      <c r="H108" s="432"/>
      <c r="I108" s="440"/>
      <c r="J108" s="448"/>
      <c r="K108" s="453"/>
      <c r="L108" s="460"/>
      <c r="M108" s="468"/>
      <c r="N108" s="468"/>
      <c r="O108" s="468"/>
      <c r="P108" s="468"/>
      <c r="Q108" s="468"/>
      <c r="R108" s="468"/>
      <c r="S108" s="475"/>
      <c r="T108" s="482"/>
      <c r="U108" s="489"/>
      <c r="V108" s="489"/>
      <c r="W108" s="489"/>
      <c r="X108" s="489"/>
      <c r="Y108" s="496"/>
      <c r="Z108" s="504"/>
      <c r="AA108" s="510"/>
      <c r="AB108" s="6" t="str">
        <f t="shared" si="11"/>
        <v/>
      </c>
      <c r="AC108" s="3" t="str">
        <f t="shared" si="12"/>
        <v/>
      </c>
      <c r="AF108" s="3" t="str">
        <f t="shared" si="13"/>
        <v/>
      </c>
    </row>
    <row r="109" spans="2:32" ht="21" customHeight="1">
      <c r="B109" s="1">
        <f t="shared" si="7"/>
        <v>0</v>
      </c>
      <c r="C109" s="1">
        <f t="shared" si="8"/>
        <v>0</v>
      </c>
      <c r="D109" s="1">
        <f t="shared" si="9"/>
        <v>0</v>
      </c>
      <c r="E109" s="1">
        <f t="shared" si="10"/>
        <v>0</v>
      </c>
      <c r="G109" s="422">
        <v>88</v>
      </c>
      <c r="H109" s="432"/>
      <c r="I109" s="440"/>
      <c r="J109" s="448"/>
      <c r="K109" s="453"/>
      <c r="L109" s="460"/>
      <c r="M109" s="468"/>
      <c r="N109" s="468"/>
      <c r="O109" s="468"/>
      <c r="P109" s="468"/>
      <c r="Q109" s="468"/>
      <c r="R109" s="468"/>
      <c r="S109" s="475"/>
      <c r="T109" s="482"/>
      <c r="U109" s="489"/>
      <c r="V109" s="489"/>
      <c r="W109" s="489"/>
      <c r="X109" s="489"/>
      <c r="Y109" s="496"/>
      <c r="Z109" s="504"/>
      <c r="AA109" s="510"/>
      <c r="AB109" s="6" t="str">
        <f t="shared" si="11"/>
        <v/>
      </c>
      <c r="AC109" s="3" t="str">
        <f t="shared" si="12"/>
        <v/>
      </c>
      <c r="AF109" s="3" t="str">
        <f t="shared" si="13"/>
        <v/>
      </c>
    </row>
    <row r="110" spans="2:32" ht="21" customHeight="1">
      <c r="B110" s="1">
        <f t="shared" si="7"/>
        <v>0</v>
      </c>
      <c r="C110" s="1">
        <f t="shared" si="8"/>
        <v>0</v>
      </c>
      <c r="D110" s="1">
        <f t="shared" si="9"/>
        <v>0</v>
      </c>
      <c r="E110" s="1">
        <f t="shared" si="10"/>
        <v>0</v>
      </c>
      <c r="G110" s="422">
        <v>89</v>
      </c>
      <c r="H110" s="432"/>
      <c r="I110" s="440"/>
      <c r="J110" s="448"/>
      <c r="K110" s="453"/>
      <c r="L110" s="460"/>
      <c r="M110" s="468"/>
      <c r="N110" s="468"/>
      <c r="O110" s="468"/>
      <c r="P110" s="468"/>
      <c r="Q110" s="468"/>
      <c r="R110" s="468"/>
      <c r="S110" s="475"/>
      <c r="T110" s="482"/>
      <c r="U110" s="489"/>
      <c r="V110" s="489"/>
      <c r="W110" s="489"/>
      <c r="X110" s="489"/>
      <c r="Y110" s="496"/>
      <c r="Z110" s="504"/>
      <c r="AA110" s="510"/>
      <c r="AB110" s="6" t="str">
        <f t="shared" si="11"/>
        <v/>
      </c>
      <c r="AC110" s="3" t="str">
        <f t="shared" si="12"/>
        <v/>
      </c>
      <c r="AF110" s="3" t="str">
        <f t="shared" si="13"/>
        <v/>
      </c>
    </row>
    <row r="111" spans="2:32" ht="21" customHeight="1">
      <c r="B111" s="1">
        <f t="shared" si="7"/>
        <v>0</v>
      </c>
      <c r="C111" s="1">
        <f t="shared" si="8"/>
        <v>0</v>
      </c>
      <c r="D111" s="1">
        <f t="shared" si="9"/>
        <v>0</v>
      </c>
      <c r="E111" s="1">
        <f t="shared" si="10"/>
        <v>0</v>
      </c>
      <c r="G111" s="423">
        <v>90</v>
      </c>
      <c r="H111" s="433"/>
      <c r="I111" s="441"/>
      <c r="J111" s="449"/>
      <c r="K111" s="454"/>
      <c r="L111" s="461"/>
      <c r="M111" s="469"/>
      <c r="N111" s="469"/>
      <c r="O111" s="469"/>
      <c r="P111" s="469"/>
      <c r="Q111" s="469"/>
      <c r="R111" s="469"/>
      <c r="S111" s="476"/>
      <c r="T111" s="483"/>
      <c r="U111" s="490"/>
      <c r="V111" s="490"/>
      <c r="W111" s="490"/>
      <c r="X111" s="490"/>
      <c r="Y111" s="497"/>
      <c r="Z111" s="505"/>
      <c r="AA111" s="510"/>
      <c r="AB111" s="6" t="str">
        <f t="shared" si="11"/>
        <v/>
      </c>
      <c r="AC111" s="3" t="str">
        <f t="shared" si="12"/>
        <v/>
      </c>
      <c r="AF111" s="3" t="str">
        <f t="shared" si="13"/>
        <v/>
      </c>
    </row>
    <row r="112" spans="2:32" ht="21" customHeight="1">
      <c r="B112" s="1">
        <f t="shared" si="7"/>
        <v>0</v>
      </c>
      <c r="C112" s="1">
        <f t="shared" si="8"/>
        <v>0</v>
      </c>
      <c r="D112" s="1">
        <f t="shared" si="9"/>
        <v>0</v>
      </c>
      <c r="E112" s="1">
        <f t="shared" si="10"/>
        <v>0</v>
      </c>
      <c r="G112" s="421">
        <v>91</v>
      </c>
      <c r="H112" s="431"/>
      <c r="I112" s="439"/>
      <c r="J112" s="447"/>
      <c r="K112" s="452"/>
      <c r="L112" s="462"/>
      <c r="M112" s="467"/>
      <c r="N112" s="467"/>
      <c r="O112" s="467"/>
      <c r="P112" s="467"/>
      <c r="Q112" s="467"/>
      <c r="R112" s="467"/>
      <c r="S112" s="474"/>
      <c r="T112" s="481"/>
      <c r="U112" s="488"/>
      <c r="V112" s="488"/>
      <c r="W112" s="488"/>
      <c r="X112" s="488"/>
      <c r="Y112" s="498"/>
      <c r="Z112" s="506"/>
      <c r="AA112" s="510"/>
      <c r="AB112" s="6" t="str">
        <f t="shared" si="11"/>
        <v/>
      </c>
      <c r="AC112" s="3" t="str">
        <f t="shared" si="12"/>
        <v/>
      </c>
      <c r="AF112" s="3" t="str">
        <f t="shared" si="13"/>
        <v/>
      </c>
    </row>
    <row r="113" spans="2:32" ht="21" customHeight="1">
      <c r="B113" s="1">
        <f t="shared" si="7"/>
        <v>0</v>
      </c>
      <c r="C113" s="1">
        <f t="shared" si="8"/>
        <v>0</v>
      </c>
      <c r="D113" s="1">
        <f t="shared" si="9"/>
        <v>0</v>
      </c>
      <c r="E113" s="1">
        <f t="shared" si="10"/>
        <v>0</v>
      </c>
      <c r="G113" s="422">
        <v>92</v>
      </c>
      <c r="H113" s="432"/>
      <c r="I113" s="440"/>
      <c r="J113" s="448"/>
      <c r="K113" s="453"/>
      <c r="L113" s="460"/>
      <c r="M113" s="468"/>
      <c r="N113" s="468"/>
      <c r="O113" s="468"/>
      <c r="P113" s="468"/>
      <c r="Q113" s="468"/>
      <c r="R113" s="468"/>
      <c r="S113" s="475"/>
      <c r="T113" s="482"/>
      <c r="U113" s="489"/>
      <c r="V113" s="489"/>
      <c r="W113" s="489"/>
      <c r="X113" s="489"/>
      <c r="Y113" s="496"/>
      <c r="Z113" s="504"/>
      <c r="AA113" s="510"/>
      <c r="AB113" s="6" t="str">
        <f t="shared" si="11"/>
        <v/>
      </c>
      <c r="AC113" s="3" t="str">
        <f t="shared" si="12"/>
        <v/>
      </c>
      <c r="AF113" s="3" t="str">
        <f t="shared" si="13"/>
        <v/>
      </c>
    </row>
    <row r="114" spans="2:32" ht="21" customHeight="1">
      <c r="B114" s="1">
        <f t="shared" si="7"/>
        <v>0</v>
      </c>
      <c r="C114" s="1">
        <f t="shared" si="8"/>
        <v>0</v>
      </c>
      <c r="D114" s="1">
        <f t="shared" si="9"/>
        <v>0</v>
      </c>
      <c r="E114" s="1">
        <f t="shared" si="10"/>
        <v>0</v>
      </c>
      <c r="G114" s="422">
        <v>93</v>
      </c>
      <c r="H114" s="432"/>
      <c r="I114" s="440"/>
      <c r="J114" s="448"/>
      <c r="K114" s="453"/>
      <c r="L114" s="460"/>
      <c r="M114" s="468"/>
      <c r="N114" s="468"/>
      <c r="O114" s="468"/>
      <c r="P114" s="468"/>
      <c r="Q114" s="468"/>
      <c r="R114" s="468"/>
      <c r="S114" s="475"/>
      <c r="T114" s="482"/>
      <c r="U114" s="489"/>
      <c r="V114" s="489"/>
      <c r="W114" s="489"/>
      <c r="X114" s="489"/>
      <c r="Y114" s="496"/>
      <c r="Z114" s="504"/>
      <c r="AA114" s="510"/>
      <c r="AB114" s="6" t="str">
        <f t="shared" si="11"/>
        <v/>
      </c>
      <c r="AC114" s="3" t="str">
        <f t="shared" si="12"/>
        <v/>
      </c>
      <c r="AF114" s="3" t="str">
        <f t="shared" si="13"/>
        <v/>
      </c>
    </row>
    <row r="115" spans="2:32" ht="21" customHeight="1">
      <c r="B115" s="1">
        <f t="shared" si="7"/>
        <v>0</v>
      </c>
      <c r="C115" s="1">
        <f t="shared" si="8"/>
        <v>0</v>
      </c>
      <c r="D115" s="1">
        <f t="shared" si="9"/>
        <v>0</v>
      </c>
      <c r="E115" s="1">
        <f t="shared" si="10"/>
        <v>0</v>
      </c>
      <c r="G115" s="422">
        <v>94</v>
      </c>
      <c r="H115" s="432"/>
      <c r="I115" s="440"/>
      <c r="J115" s="448"/>
      <c r="K115" s="453"/>
      <c r="L115" s="460"/>
      <c r="M115" s="468"/>
      <c r="N115" s="468"/>
      <c r="O115" s="468"/>
      <c r="P115" s="468"/>
      <c r="Q115" s="468"/>
      <c r="R115" s="468"/>
      <c r="S115" s="475"/>
      <c r="T115" s="482"/>
      <c r="U115" s="489"/>
      <c r="V115" s="489"/>
      <c r="W115" s="489"/>
      <c r="X115" s="489"/>
      <c r="Y115" s="496"/>
      <c r="Z115" s="504"/>
      <c r="AA115" s="510"/>
      <c r="AB115" s="6" t="str">
        <f t="shared" si="11"/>
        <v/>
      </c>
      <c r="AC115" s="3" t="str">
        <f t="shared" si="12"/>
        <v/>
      </c>
      <c r="AF115" s="3" t="str">
        <f t="shared" si="13"/>
        <v/>
      </c>
    </row>
    <row r="116" spans="2:32" ht="21" customHeight="1">
      <c r="B116" s="1">
        <f t="shared" si="7"/>
        <v>0</v>
      </c>
      <c r="C116" s="1">
        <f t="shared" si="8"/>
        <v>0</v>
      </c>
      <c r="D116" s="1">
        <f t="shared" si="9"/>
        <v>0</v>
      </c>
      <c r="E116" s="1">
        <f t="shared" si="10"/>
        <v>0</v>
      </c>
      <c r="G116" s="423">
        <v>95</v>
      </c>
      <c r="H116" s="433"/>
      <c r="I116" s="441"/>
      <c r="J116" s="449"/>
      <c r="K116" s="454"/>
      <c r="L116" s="461"/>
      <c r="M116" s="469"/>
      <c r="N116" s="469"/>
      <c r="O116" s="469"/>
      <c r="P116" s="469"/>
      <c r="Q116" s="469"/>
      <c r="R116" s="469"/>
      <c r="S116" s="476"/>
      <c r="T116" s="483"/>
      <c r="U116" s="490"/>
      <c r="V116" s="490"/>
      <c r="W116" s="490"/>
      <c r="X116" s="490"/>
      <c r="Y116" s="497"/>
      <c r="Z116" s="505"/>
      <c r="AA116" s="510"/>
      <c r="AB116" s="6" t="str">
        <f t="shared" si="11"/>
        <v/>
      </c>
      <c r="AC116" s="3" t="str">
        <f t="shared" si="12"/>
        <v/>
      </c>
      <c r="AF116" s="3" t="str">
        <f t="shared" si="13"/>
        <v/>
      </c>
    </row>
    <row r="117" spans="2:32" ht="21" customHeight="1">
      <c r="B117" s="1">
        <f t="shared" si="7"/>
        <v>0</v>
      </c>
      <c r="C117" s="1">
        <f t="shared" si="8"/>
        <v>0</v>
      </c>
      <c r="D117" s="1">
        <f t="shared" si="9"/>
        <v>0</v>
      </c>
      <c r="E117" s="1">
        <f t="shared" si="10"/>
        <v>0</v>
      </c>
      <c r="G117" s="421">
        <v>96</v>
      </c>
      <c r="H117" s="431"/>
      <c r="I117" s="439"/>
      <c r="J117" s="447"/>
      <c r="K117" s="452"/>
      <c r="L117" s="462"/>
      <c r="M117" s="467"/>
      <c r="N117" s="467"/>
      <c r="O117" s="467"/>
      <c r="P117" s="467"/>
      <c r="Q117" s="467"/>
      <c r="R117" s="467"/>
      <c r="S117" s="474"/>
      <c r="T117" s="481"/>
      <c r="U117" s="488"/>
      <c r="V117" s="488"/>
      <c r="W117" s="488"/>
      <c r="X117" s="488"/>
      <c r="Y117" s="498"/>
      <c r="Z117" s="506"/>
      <c r="AA117" s="510"/>
      <c r="AB117" s="6" t="str">
        <f t="shared" si="11"/>
        <v/>
      </c>
      <c r="AC117" s="3" t="str">
        <f t="shared" si="12"/>
        <v/>
      </c>
      <c r="AF117" s="3" t="str">
        <f t="shared" si="13"/>
        <v/>
      </c>
    </row>
    <row r="118" spans="2:32" ht="21" customHeight="1">
      <c r="B118" s="1">
        <f t="shared" si="7"/>
        <v>0</v>
      </c>
      <c r="C118" s="1">
        <f t="shared" si="8"/>
        <v>0</v>
      </c>
      <c r="D118" s="1">
        <f t="shared" si="9"/>
        <v>0</v>
      </c>
      <c r="E118" s="1">
        <f t="shared" si="10"/>
        <v>0</v>
      </c>
      <c r="G118" s="422">
        <v>97</v>
      </c>
      <c r="H118" s="432"/>
      <c r="I118" s="440"/>
      <c r="J118" s="448"/>
      <c r="K118" s="453"/>
      <c r="L118" s="460"/>
      <c r="M118" s="468"/>
      <c r="N118" s="468"/>
      <c r="O118" s="468"/>
      <c r="P118" s="468"/>
      <c r="Q118" s="468"/>
      <c r="R118" s="468"/>
      <c r="S118" s="475"/>
      <c r="T118" s="482"/>
      <c r="U118" s="489"/>
      <c r="V118" s="489"/>
      <c r="W118" s="489"/>
      <c r="X118" s="489"/>
      <c r="Y118" s="496"/>
      <c r="Z118" s="504"/>
      <c r="AA118" s="510"/>
      <c r="AB118" s="6" t="str">
        <f t="shared" si="11"/>
        <v/>
      </c>
      <c r="AC118" s="3" t="str">
        <f t="shared" si="12"/>
        <v/>
      </c>
      <c r="AF118" s="3" t="str">
        <f t="shared" si="13"/>
        <v/>
      </c>
    </row>
    <row r="119" spans="2:32" ht="21" customHeight="1">
      <c r="B119" s="1">
        <f t="shared" si="7"/>
        <v>0</v>
      </c>
      <c r="C119" s="1">
        <f t="shared" si="8"/>
        <v>0</v>
      </c>
      <c r="D119" s="1">
        <f t="shared" si="9"/>
        <v>0</v>
      </c>
      <c r="E119" s="1">
        <f t="shared" si="10"/>
        <v>0</v>
      </c>
      <c r="G119" s="422">
        <v>98</v>
      </c>
      <c r="H119" s="432"/>
      <c r="I119" s="440"/>
      <c r="J119" s="448"/>
      <c r="K119" s="453"/>
      <c r="L119" s="460"/>
      <c r="M119" s="468"/>
      <c r="N119" s="468"/>
      <c r="O119" s="468"/>
      <c r="P119" s="468"/>
      <c r="Q119" s="468"/>
      <c r="R119" s="468"/>
      <c r="S119" s="475"/>
      <c r="T119" s="482"/>
      <c r="U119" s="489"/>
      <c r="V119" s="489"/>
      <c r="W119" s="489"/>
      <c r="X119" s="489"/>
      <c r="Y119" s="496"/>
      <c r="Z119" s="504"/>
      <c r="AA119" s="510"/>
      <c r="AB119" s="6" t="str">
        <f t="shared" si="11"/>
        <v/>
      </c>
      <c r="AC119" s="3" t="str">
        <f t="shared" si="12"/>
        <v/>
      </c>
      <c r="AF119" s="3" t="str">
        <f t="shared" si="13"/>
        <v/>
      </c>
    </row>
    <row r="120" spans="2:32" ht="21" customHeight="1">
      <c r="B120" s="1">
        <f t="shared" si="7"/>
        <v>0</v>
      </c>
      <c r="C120" s="1">
        <f t="shared" si="8"/>
        <v>0</v>
      </c>
      <c r="D120" s="1">
        <f t="shared" si="9"/>
        <v>0</v>
      </c>
      <c r="E120" s="1">
        <f t="shared" si="10"/>
        <v>0</v>
      </c>
      <c r="G120" s="422">
        <v>99</v>
      </c>
      <c r="H120" s="432"/>
      <c r="I120" s="440"/>
      <c r="J120" s="448"/>
      <c r="K120" s="453"/>
      <c r="L120" s="460"/>
      <c r="M120" s="468"/>
      <c r="N120" s="468"/>
      <c r="O120" s="468"/>
      <c r="P120" s="468"/>
      <c r="Q120" s="468"/>
      <c r="R120" s="468"/>
      <c r="S120" s="475"/>
      <c r="T120" s="482"/>
      <c r="U120" s="489"/>
      <c r="V120" s="489"/>
      <c r="W120" s="489"/>
      <c r="X120" s="489"/>
      <c r="Y120" s="496"/>
      <c r="Z120" s="504"/>
      <c r="AA120" s="510"/>
      <c r="AB120" s="6" t="str">
        <f t="shared" si="11"/>
        <v/>
      </c>
      <c r="AC120" s="3" t="str">
        <f t="shared" si="12"/>
        <v/>
      </c>
      <c r="AF120" s="3" t="str">
        <f t="shared" si="13"/>
        <v/>
      </c>
    </row>
    <row r="121" spans="2:32" ht="21" customHeight="1">
      <c r="B121" s="1">
        <f t="shared" si="7"/>
        <v>0</v>
      </c>
      <c r="C121" s="1">
        <f t="shared" si="8"/>
        <v>0</v>
      </c>
      <c r="D121" s="1">
        <f t="shared" si="9"/>
        <v>0</v>
      </c>
      <c r="E121" s="1">
        <f t="shared" si="10"/>
        <v>0</v>
      </c>
      <c r="G121" s="423">
        <v>100</v>
      </c>
      <c r="H121" s="433"/>
      <c r="I121" s="441"/>
      <c r="J121" s="449"/>
      <c r="K121" s="454"/>
      <c r="L121" s="461"/>
      <c r="M121" s="469"/>
      <c r="N121" s="469"/>
      <c r="O121" s="469"/>
      <c r="P121" s="469"/>
      <c r="Q121" s="469"/>
      <c r="R121" s="469"/>
      <c r="S121" s="476"/>
      <c r="T121" s="483"/>
      <c r="U121" s="490"/>
      <c r="V121" s="490"/>
      <c r="W121" s="490"/>
      <c r="X121" s="490"/>
      <c r="Y121" s="497"/>
      <c r="Z121" s="505"/>
      <c r="AA121" s="510"/>
      <c r="AB121" s="6" t="str">
        <f t="shared" si="11"/>
        <v/>
      </c>
      <c r="AC121" s="3" t="str">
        <f t="shared" si="12"/>
        <v/>
      </c>
      <c r="AF121" s="3" t="str">
        <f t="shared" si="13"/>
        <v/>
      </c>
    </row>
    <row r="122" spans="2:32" ht="21" customHeight="1">
      <c r="B122" s="1">
        <f t="shared" si="7"/>
        <v>0</v>
      </c>
      <c r="C122" s="1">
        <f t="shared" si="8"/>
        <v>0</v>
      </c>
      <c r="D122" s="1">
        <f t="shared" si="9"/>
        <v>0</v>
      </c>
      <c r="E122" s="1">
        <f t="shared" si="10"/>
        <v>0</v>
      </c>
      <c r="G122" s="421">
        <v>101</v>
      </c>
      <c r="H122" s="431"/>
      <c r="I122" s="439"/>
      <c r="J122" s="447"/>
      <c r="K122" s="452"/>
      <c r="L122" s="462"/>
      <c r="M122" s="467"/>
      <c r="N122" s="467"/>
      <c r="O122" s="467"/>
      <c r="P122" s="467"/>
      <c r="Q122" s="467"/>
      <c r="R122" s="467"/>
      <c r="S122" s="474"/>
      <c r="T122" s="481"/>
      <c r="U122" s="488"/>
      <c r="V122" s="488"/>
      <c r="W122" s="488"/>
      <c r="X122" s="488"/>
      <c r="Y122" s="498"/>
      <c r="Z122" s="506"/>
      <c r="AA122" s="510"/>
      <c r="AB122" s="6" t="str">
        <f t="shared" si="11"/>
        <v/>
      </c>
      <c r="AC122" s="3" t="str">
        <f t="shared" si="12"/>
        <v/>
      </c>
      <c r="AF122" s="3" t="str">
        <f t="shared" si="13"/>
        <v/>
      </c>
    </row>
    <row r="123" spans="2:32" ht="21" customHeight="1">
      <c r="B123" s="1">
        <f t="shared" si="7"/>
        <v>0</v>
      </c>
      <c r="C123" s="1">
        <f t="shared" si="8"/>
        <v>0</v>
      </c>
      <c r="D123" s="1">
        <f t="shared" si="9"/>
        <v>0</v>
      </c>
      <c r="E123" s="1">
        <f t="shared" si="10"/>
        <v>0</v>
      </c>
      <c r="G123" s="422">
        <v>102</v>
      </c>
      <c r="H123" s="432"/>
      <c r="I123" s="440"/>
      <c r="J123" s="448"/>
      <c r="K123" s="453"/>
      <c r="L123" s="460"/>
      <c r="M123" s="468"/>
      <c r="N123" s="468"/>
      <c r="O123" s="468"/>
      <c r="P123" s="468"/>
      <c r="Q123" s="468"/>
      <c r="R123" s="468"/>
      <c r="S123" s="475"/>
      <c r="T123" s="482"/>
      <c r="U123" s="489"/>
      <c r="V123" s="489"/>
      <c r="W123" s="489"/>
      <c r="X123" s="489"/>
      <c r="Y123" s="496"/>
      <c r="Z123" s="504"/>
      <c r="AA123" s="510"/>
      <c r="AB123" s="6" t="str">
        <f t="shared" si="11"/>
        <v/>
      </c>
      <c r="AC123" s="3" t="str">
        <f t="shared" si="12"/>
        <v/>
      </c>
      <c r="AF123" s="3" t="str">
        <f t="shared" si="13"/>
        <v/>
      </c>
    </row>
    <row r="124" spans="2:32" ht="21" customHeight="1">
      <c r="B124" s="1">
        <f t="shared" si="7"/>
        <v>0</v>
      </c>
      <c r="C124" s="1">
        <f t="shared" si="8"/>
        <v>0</v>
      </c>
      <c r="D124" s="1">
        <f t="shared" si="9"/>
        <v>0</v>
      </c>
      <c r="E124" s="1">
        <f t="shared" si="10"/>
        <v>0</v>
      </c>
      <c r="G124" s="422">
        <v>103</v>
      </c>
      <c r="H124" s="432"/>
      <c r="I124" s="440"/>
      <c r="J124" s="448"/>
      <c r="K124" s="453"/>
      <c r="L124" s="460"/>
      <c r="M124" s="468"/>
      <c r="N124" s="468"/>
      <c r="O124" s="468"/>
      <c r="P124" s="468"/>
      <c r="Q124" s="468"/>
      <c r="R124" s="468"/>
      <c r="S124" s="475"/>
      <c r="T124" s="482"/>
      <c r="U124" s="489"/>
      <c r="V124" s="489"/>
      <c r="W124" s="489"/>
      <c r="X124" s="489"/>
      <c r="Y124" s="496"/>
      <c r="Z124" s="504"/>
      <c r="AA124" s="510"/>
      <c r="AB124" s="6" t="str">
        <f t="shared" si="11"/>
        <v/>
      </c>
      <c r="AC124" s="3" t="str">
        <f t="shared" si="12"/>
        <v/>
      </c>
      <c r="AF124" s="3" t="str">
        <f t="shared" si="13"/>
        <v/>
      </c>
    </row>
    <row r="125" spans="2:32" ht="21" customHeight="1">
      <c r="B125" s="1">
        <f t="shared" si="7"/>
        <v>0</v>
      </c>
      <c r="C125" s="1">
        <f t="shared" si="8"/>
        <v>0</v>
      </c>
      <c r="D125" s="1">
        <f t="shared" si="9"/>
        <v>0</v>
      </c>
      <c r="E125" s="1">
        <f t="shared" si="10"/>
        <v>0</v>
      </c>
      <c r="G125" s="422">
        <v>104</v>
      </c>
      <c r="H125" s="432"/>
      <c r="I125" s="440"/>
      <c r="J125" s="448"/>
      <c r="K125" s="453"/>
      <c r="L125" s="460"/>
      <c r="M125" s="468"/>
      <c r="N125" s="468"/>
      <c r="O125" s="468"/>
      <c r="P125" s="468"/>
      <c r="Q125" s="468"/>
      <c r="R125" s="468"/>
      <c r="S125" s="475"/>
      <c r="T125" s="482"/>
      <c r="U125" s="489"/>
      <c r="V125" s="489"/>
      <c r="W125" s="489"/>
      <c r="X125" s="489"/>
      <c r="Y125" s="496"/>
      <c r="Z125" s="504"/>
      <c r="AA125" s="510"/>
      <c r="AB125" s="6" t="str">
        <f t="shared" si="11"/>
        <v/>
      </c>
      <c r="AC125" s="3" t="str">
        <f t="shared" si="12"/>
        <v/>
      </c>
      <c r="AF125" s="3" t="str">
        <f t="shared" si="13"/>
        <v/>
      </c>
    </row>
    <row r="126" spans="2:32" ht="21" customHeight="1">
      <c r="B126" s="1">
        <f t="shared" si="7"/>
        <v>0</v>
      </c>
      <c r="C126" s="1">
        <f t="shared" si="8"/>
        <v>0</v>
      </c>
      <c r="D126" s="1">
        <f t="shared" si="9"/>
        <v>0</v>
      </c>
      <c r="E126" s="1">
        <f t="shared" si="10"/>
        <v>0</v>
      </c>
      <c r="G126" s="424">
        <v>105</v>
      </c>
      <c r="H126" s="434"/>
      <c r="I126" s="442"/>
      <c r="J126" s="450"/>
      <c r="K126" s="455"/>
      <c r="L126" s="463"/>
      <c r="M126" s="470"/>
      <c r="N126" s="470"/>
      <c r="O126" s="470"/>
      <c r="P126" s="470"/>
      <c r="Q126" s="470"/>
      <c r="R126" s="470"/>
      <c r="S126" s="477"/>
      <c r="T126" s="484"/>
      <c r="U126" s="491"/>
      <c r="V126" s="491"/>
      <c r="W126" s="491"/>
      <c r="X126" s="491"/>
      <c r="Y126" s="499"/>
      <c r="Z126" s="507"/>
      <c r="AA126" s="510"/>
      <c r="AB126" s="6" t="str">
        <f t="shared" si="11"/>
        <v/>
      </c>
      <c r="AC126" s="3" t="str">
        <f t="shared" si="12"/>
        <v/>
      </c>
      <c r="AF126" s="3" t="str">
        <f t="shared" si="13"/>
        <v/>
      </c>
    </row>
    <row r="127" spans="2:32" ht="21" customHeight="1">
      <c r="B127" s="1">
        <f t="shared" si="7"/>
        <v>0</v>
      </c>
      <c r="C127" s="1">
        <f t="shared" si="8"/>
        <v>0</v>
      </c>
      <c r="D127" s="1">
        <f t="shared" si="9"/>
        <v>0</v>
      </c>
      <c r="E127" s="1">
        <f t="shared" si="10"/>
        <v>0</v>
      </c>
      <c r="G127" s="425">
        <v>106</v>
      </c>
      <c r="H127" s="435"/>
      <c r="I127" s="443"/>
      <c r="J127" s="451"/>
      <c r="K127" s="456"/>
      <c r="L127" s="464"/>
      <c r="M127" s="471"/>
      <c r="N127" s="471"/>
      <c r="O127" s="471"/>
      <c r="P127" s="471"/>
      <c r="Q127" s="471"/>
      <c r="R127" s="471"/>
      <c r="S127" s="478"/>
      <c r="T127" s="485"/>
      <c r="U127" s="492"/>
      <c r="V127" s="492"/>
      <c r="W127" s="492"/>
      <c r="X127" s="492"/>
      <c r="Y127" s="495"/>
      <c r="Z127" s="503"/>
      <c r="AA127" s="510"/>
      <c r="AB127" s="6" t="str">
        <f t="shared" si="11"/>
        <v/>
      </c>
      <c r="AC127" s="3" t="str">
        <f t="shared" si="12"/>
        <v/>
      </c>
      <c r="AF127" s="3" t="str">
        <f t="shared" si="13"/>
        <v/>
      </c>
    </row>
    <row r="128" spans="2:32" ht="21" customHeight="1">
      <c r="B128" s="1">
        <f t="shared" si="7"/>
        <v>0</v>
      </c>
      <c r="C128" s="1">
        <f t="shared" si="8"/>
        <v>0</v>
      </c>
      <c r="D128" s="1">
        <f t="shared" si="9"/>
        <v>0</v>
      </c>
      <c r="E128" s="1">
        <f t="shared" si="10"/>
        <v>0</v>
      </c>
      <c r="G128" s="422">
        <v>107</v>
      </c>
      <c r="H128" s="432"/>
      <c r="I128" s="440"/>
      <c r="J128" s="448"/>
      <c r="K128" s="453"/>
      <c r="L128" s="460"/>
      <c r="M128" s="468"/>
      <c r="N128" s="468"/>
      <c r="O128" s="468"/>
      <c r="P128" s="468"/>
      <c r="Q128" s="468"/>
      <c r="R128" s="468"/>
      <c r="S128" s="475"/>
      <c r="T128" s="482"/>
      <c r="U128" s="489"/>
      <c r="V128" s="489"/>
      <c r="W128" s="489"/>
      <c r="X128" s="489"/>
      <c r="Y128" s="496"/>
      <c r="Z128" s="504"/>
      <c r="AA128" s="510"/>
      <c r="AB128" s="6" t="str">
        <f t="shared" si="11"/>
        <v/>
      </c>
      <c r="AC128" s="3" t="str">
        <f t="shared" si="12"/>
        <v/>
      </c>
      <c r="AF128" s="3" t="str">
        <f t="shared" si="13"/>
        <v/>
      </c>
    </row>
    <row r="129" spans="2:32" ht="21" customHeight="1">
      <c r="B129" s="1">
        <f t="shared" si="7"/>
        <v>0</v>
      </c>
      <c r="C129" s="1">
        <f t="shared" si="8"/>
        <v>0</v>
      </c>
      <c r="D129" s="1">
        <f t="shared" si="9"/>
        <v>0</v>
      </c>
      <c r="E129" s="1">
        <f t="shared" si="10"/>
        <v>0</v>
      </c>
      <c r="G129" s="422">
        <v>108</v>
      </c>
      <c r="H129" s="432"/>
      <c r="I129" s="440"/>
      <c r="J129" s="448"/>
      <c r="K129" s="453"/>
      <c r="L129" s="460"/>
      <c r="M129" s="468"/>
      <c r="N129" s="468"/>
      <c r="O129" s="468"/>
      <c r="P129" s="468"/>
      <c r="Q129" s="468"/>
      <c r="R129" s="468"/>
      <c r="S129" s="475"/>
      <c r="T129" s="482"/>
      <c r="U129" s="489"/>
      <c r="V129" s="489"/>
      <c r="W129" s="489"/>
      <c r="X129" s="489"/>
      <c r="Y129" s="496"/>
      <c r="Z129" s="504"/>
      <c r="AA129" s="510"/>
      <c r="AB129" s="6" t="str">
        <f t="shared" si="11"/>
        <v/>
      </c>
      <c r="AC129" s="3" t="str">
        <f t="shared" si="12"/>
        <v/>
      </c>
      <c r="AF129" s="3" t="str">
        <f t="shared" si="13"/>
        <v/>
      </c>
    </row>
    <row r="130" spans="2:32" ht="21" customHeight="1">
      <c r="B130" s="1">
        <f t="shared" si="7"/>
        <v>0</v>
      </c>
      <c r="C130" s="1">
        <f t="shared" si="8"/>
        <v>0</v>
      </c>
      <c r="D130" s="1">
        <f t="shared" si="9"/>
        <v>0</v>
      </c>
      <c r="E130" s="1">
        <f t="shared" si="10"/>
        <v>0</v>
      </c>
      <c r="G130" s="422">
        <v>109</v>
      </c>
      <c r="H130" s="432"/>
      <c r="I130" s="440"/>
      <c r="J130" s="448"/>
      <c r="K130" s="453"/>
      <c r="L130" s="460"/>
      <c r="M130" s="468"/>
      <c r="N130" s="468"/>
      <c r="O130" s="468"/>
      <c r="P130" s="468"/>
      <c r="Q130" s="468"/>
      <c r="R130" s="468"/>
      <c r="S130" s="475"/>
      <c r="T130" s="482"/>
      <c r="U130" s="489"/>
      <c r="V130" s="489"/>
      <c r="W130" s="489"/>
      <c r="X130" s="489"/>
      <c r="Y130" s="496"/>
      <c r="Z130" s="504"/>
      <c r="AA130" s="510"/>
      <c r="AB130" s="6" t="str">
        <f t="shared" si="11"/>
        <v/>
      </c>
      <c r="AC130" s="3" t="str">
        <f t="shared" si="12"/>
        <v/>
      </c>
      <c r="AF130" s="3" t="str">
        <f t="shared" si="13"/>
        <v/>
      </c>
    </row>
    <row r="131" spans="2:32" ht="21" customHeight="1">
      <c r="B131" s="1">
        <f t="shared" si="7"/>
        <v>0</v>
      </c>
      <c r="C131" s="1">
        <f t="shared" si="8"/>
        <v>0</v>
      </c>
      <c r="D131" s="1">
        <f t="shared" si="9"/>
        <v>0</v>
      </c>
      <c r="E131" s="1">
        <f t="shared" si="10"/>
        <v>0</v>
      </c>
      <c r="G131" s="423">
        <v>110</v>
      </c>
      <c r="H131" s="433"/>
      <c r="I131" s="441"/>
      <c r="J131" s="449"/>
      <c r="K131" s="454"/>
      <c r="L131" s="461"/>
      <c r="M131" s="469"/>
      <c r="N131" s="469"/>
      <c r="O131" s="469"/>
      <c r="P131" s="469"/>
      <c r="Q131" s="469"/>
      <c r="R131" s="469"/>
      <c r="S131" s="476"/>
      <c r="T131" s="483"/>
      <c r="U131" s="490"/>
      <c r="V131" s="490"/>
      <c r="W131" s="490"/>
      <c r="X131" s="490"/>
      <c r="Y131" s="497"/>
      <c r="Z131" s="505"/>
      <c r="AA131" s="510"/>
      <c r="AB131" s="6" t="str">
        <f t="shared" si="11"/>
        <v/>
      </c>
      <c r="AC131" s="3" t="str">
        <f t="shared" si="12"/>
        <v/>
      </c>
      <c r="AF131" s="3" t="str">
        <f t="shared" si="13"/>
        <v/>
      </c>
    </row>
    <row r="132" spans="2:32" ht="21" customHeight="1">
      <c r="B132" s="1">
        <f t="shared" si="7"/>
        <v>0</v>
      </c>
      <c r="C132" s="1">
        <f t="shared" si="8"/>
        <v>0</v>
      </c>
      <c r="D132" s="1">
        <f t="shared" si="9"/>
        <v>0</v>
      </c>
      <c r="E132" s="1">
        <f t="shared" si="10"/>
        <v>0</v>
      </c>
      <c r="G132" s="421">
        <v>111</v>
      </c>
      <c r="H132" s="431"/>
      <c r="I132" s="439"/>
      <c r="J132" s="447"/>
      <c r="K132" s="452"/>
      <c r="L132" s="462"/>
      <c r="M132" s="467"/>
      <c r="N132" s="467"/>
      <c r="O132" s="467"/>
      <c r="P132" s="467"/>
      <c r="Q132" s="467"/>
      <c r="R132" s="467"/>
      <c r="S132" s="474"/>
      <c r="T132" s="481"/>
      <c r="U132" s="488"/>
      <c r="V132" s="488"/>
      <c r="W132" s="488"/>
      <c r="X132" s="488"/>
      <c r="Y132" s="498"/>
      <c r="Z132" s="506"/>
      <c r="AA132" s="510"/>
      <c r="AB132" s="6" t="str">
        <f t="shared" si="11"/>
        <v/>
      </c>
      <c r="AC132" s="3" t="str">
        <f t="shared" si="12"/>
        <v/>
      </c>
      <c r="AF132" s="3" t="str">
        <f t="shared" si="13"/>
        <v/>
      </c>
    </row>
    <row r="133" spans="2:32" ht="21" customHeight="1">
      <c r="B133" s="1">
        <f t="shared" si="7"/>
        <v>0</v>
      </c>
      <c r="C133" s="1">
        <f t="shared" si="8"/>
        <v>0</v>
      </c>
      <c r="D133" s="1">
        <f t="shared" si="9"/>
        <v>0</v>
      </c>
      <c r="E133" s="1">
        <f t="shared" si="10"/>
        <v>0</v>
      </c>
      <c r="G133" s="422">
        <v>112</v>
      </c>
      <c r="H133" s="432"/>
      <c r="I133" s="440"/>
      <c r="J133" s="448"/>
      <c r="K133" s="453"/>
      <c r="L133" s="460"/>
      <c r="M133" s="468"/>
      <c r="N133" s="468"/>
      <c r="O133" s="468"/>
      <c r="P133" s="468"/>
      <c r="Q133" s="468"/>
      <c r="R133" s="468"/>
      <c r="S133" s="475"/>
      <c r="T133" s="482"/>
      <c r="U133" s="489"/>
      <c r="V133" s="489"/>
      <c r="W133" s="489"/>
      <c r="X133" s="489"/>
      <c r="Y133" s="496"/>
      <c r="Z133" s="504"/>
      <c r="AA133" s="510"/>
      <c r="AB133" s="6" t="str">
        <f t="shared" si="11"/>
        <v/>
      </c>
      <c r="AC133" s="3" t="str">
        <f t="shared" si="12"/>
        <v/>
      </c>
      <c r="AF133" s="3" t="str">
        <f t="shared" si="13"/>
        <v/>
      </c>
    </row>
    <row r="134" spans="2:32" ht="21" customHeight="1">
      <c r="B134" s="1">
        <f t="shared" si="7"/>
        <v>0</v>
      </c>
      <c r="C134" s="1">
        <f t="shared" si="8"/>
        <v>0</v>
      </c>
      <c r="D134" s="1">
        <f t="shared" si="9"/>
        <v>0</v>
      </c>
      <c r="E134" s="1">
        <f t="shared" si="10"/>
        <v>0</v>
      </c>
      <c r="G134" s="422">
        <v>113</v>
      </c>
      <c r="H134" s="432"/>
      <c r="I134" s="440"/>
      <c r="J134" s="448"/>
      <c r="K134" s="453"/>
      <c r="L134" s="460"/>
      <c r="M134" s="468"/>
      <c r="N134" s="468"/>
      <c r="O134" s="468"/>
      <c r="P134" s="468"/>
      <c r="Q134" s="468"/>
      <c r="R134" s="468"/>
      <c r="S134" s="475"/>
      <c r="T134" s="482"/>
      <c r="U134" s="489"/>
      <c r="V134" s="489"/>
      <c r="W134" s="489"/>
      <c r="X134" s="489"/>
      <c r="Y134" s="496"/>
      <c r="Z134" s="504"/>
      <c r="AA134" s="510"/>
      <c r="AB134" s="6" t="str">
        <f t="shared" si="11"/>
        <v/>
      </c>
      <c r="AC134" s="3" t="str">
        <f t="shared" si="12"/>
        <v/>
      </c>
      <c r="AF134" s="3" t="str">
        <f t="shared" si="13"/>
        <v/>
      </c>
    </row>
    <row r="135" spans="2:32" ht="21" customHeight="1">
      <c r="B135" s="1">
        <f t="shared" si="7"/>
        <v>0</v>
      </c>
      <c r="C135" s="1">
        <f t="shared" si="8"/>
        <v>0</v>
      </c>
      <c r="D135" s="1">
        <f t="shared" si="9"/>
        <v>0</v>
      </c>
      <c r="E135" s="1">
        <f t="shared" si="10"/>
        <v>0</v>
      </c>
      <c r="G135" s="422">
        <v>114</v>
      </c>
      <c r="H135" s="432"/>
      <c r="I135" s="440"/>
      <c r="J135" s="448"/>
      <c r="K135" s="453"/>
      <c r="L135" s="460"/>
      <c r="M135" s="468"/>
      <c r="N135" s="468"/>
      <c r="O135" s="468"/>
      <c r="P135" s="468"/>
      <c r="Q135" s="468"/>
      <c r="R135" s="468"/>
      <c r="S135" s="475"/>
      <c r="T135" s="482"/>
      <c r="U135" s="489"/>
      <c r="V135" s="489"/>
      <c r="W135" s="489"/>
      <c r="X135" s="489"/>
      <c r="Y135" s="496"/>
      <c r="Z135" s="504"/>
      <c r="AA135" s="510"/>
      <c r="AB135" s="6" t="str">
        <f t="shared" si="11"/>
        <v/>
      </c>
      <c r="AC135" s="3" t="str">
        <f t="shared" si="12"/>
        <v/>
      </c>
      <c r="AF135" s="3" t="str">
        <f t="shared" si="13"/>
        <v/>
      </c>
    </row>
    <row r="136" spans="2:32" ht="21" customHeight="1">
      <c r="B136" s="1">
        <f t="shared" si="7"/>
        <v>0</v>
      </c>
      <c r="C136" s="1">
        <f t="shared" si="8"/>
        <v>0</v>
      </c>
      <c r="D136" s="1">
        <f t="shared" si="9"/>
        <v>0</v>
      </c>
      <c r="E136" s="1">
        <f t="shared" si="10"/>
        <v>0</v>
      </c>
      <c r="G136" s="423">
        <v>115</v>
      </c>
      <c r="H136" s="433"/>
      <c r="I136" s="441"/>
      <c r="J136" s="449"/>
      <c r="K136" s="454"/>
      <c r="L136" s="461"/>
      <c r="M136" s="469"/>
      <c r="N136" s="469"/>
      <c r="O136" s="469"/>
      <c r="P136" s="469"/>
      <c r="Q136" s="469"/>
      <c r="R136" s="469"/>
      <c r="S136" s="476"/>
      <c r="T136" s="483"/>
      <c r="U136" s="490"/>
      <c r="V136" s="490"/>
      <c r="W136" s="490"/>
      <c r="X136" s="490"/>
      <c r="Y136" s="497"/>
      <c r="Z136" s="505"/>
      <c r="AA136" s="510"/>
      <c r="AB136" s="6" t="str">
        <f t="shared" si="11"/>
        <v/>
      </c>
      <c r="AC136" s="3" t="str">
        <f t="shared" si="12"/>
        <v/>
      </c>
      <c r="AF136" s="3" t="str">
        <f t="shared" si="13"/>
        <v/>
      </c>
    </row>
    <row r="137" spans="2:32" ht="21" customHeight="1">
      <c r="B137" s="1">
        <f t="shared" si="7"/>
        <v>0</v>
      </c>
      <c r="C137" s="1">
        <f t="shared" si="8"/>
        <v>0</v>
      </c>
      <c r="D137" s="1">
        <f t="shared" si="9"/>
        <v>0</v>
      </c>
      <c r="E137" s="1">
        <f t="shared" si="10"/>
        <v>0</v>
      </c>
      <c r="G137" s="421">
        <v>116</v>
      </c>
      <c r="H137" s="431"/>
      <c r="I137" s="439"/>
      <c r="J137" s="447"/>
      <c r="K137" s="452"/>
      <c r="L137" s="462"/>
      <c r="M137" s="467"/>
      <c r="N137" s="467"/>
      <c r="O137" s="467"/>
      <c r="P137" s="467"/>
      <c r="Q137" s="467"/>
      <c r="R137" s="467"/>
      <c r="S137" s="474"/>
      <c r="T137" s="481"/>
      <c r="U137" s="488"/>
      <c r="V137" s="488"/>
      <c r="W137" s="488"/>
      <c r="X137" s="488"/>
      <c r="Y137" s="498"/>
      <c r="Z137" s="506"/>
      <c r="AA137" s="510"/>
      <c r="AB137" s="6" t="str">
        <f t="shared" si="11"/>
        <v/>
      </c>
      <c r="AC137" s="3" t="str">
        <f t="shared" si="12"/>
        <v/>
      </c>
      <c r="AF137" s="3" t="str">
        <f t="shared" si="13"/>
        <v/>
      </c>
    </row>
    <row r="138" spans="2:32" ht="21" customHeight="1">
      <c r="B138" s="1">
        <f t="shared" si="7"/>
        <v>0</v>
      </c>
      <c r="C138" s="1">
        <f t="shared" si="8"/>
        <v>0</v>
      </c>
      <c r="D138" s="1">
        <f t="shared" si="9"/>
        <v>0</v>
      </c>
      <c r="E138" s="1">
        <f t="shared" si="10"/>
        <v>0</v>
      </c>
      <c r="G138" s="422">
        <v>117</v>
      </c>
      <c r="H138" s="432"/>
      <c r="I138" s="440"/>
      <c r="J138" s="448"/>
      <c r="K138" s="453"/>
      <c r="L138" s="460"/>
      <c r="M138" s="468"/>
      <c r="N138" s="468"/>
      <c r="O138" s="468"/>
      <c r="P138" s="468"/>
      <c r="Q138" s="468"/>
      <c r="R138" s="468"/>
      <c r="S138" s="475"/>
      <c r="T138" s="482"/>
      <c r="U138" s="489"/>
      <c r="V138" s="489"/>
      <c r="W138" s="489"/>
      <c r="X138" s="489"/>
      <c r="Y138" s="496"/>
      <c r="Z138" s="504"/>
      <c r="AA138" s="510"/>
      <c r="AB138" s="6" t="str">
        <f t="shared" si="11"/>
        <v/>
      </c>
      <c r="AC138" s="3" t="str">
        <f t="shared" si="12"/>
        <v/>
      </c>
      <c r="AF138" s="3" t="str">
        <f t="shared" si="13"/>
        <v/>
      </c>
    </row>
    <row r="139" spans="2:32" ht="21" customHeight="1">
      <c r="B139" s="1">
        <f t="shared" si="7"/>
        <v>0</v>
      </c>
      <c r="C139" s="1">
        <f t="shared" si="8"/>
        <v>0</v>
      </c>
      <c r="D139" s="1">
        <f t="shared" si="9"/>
        <v>0</v>
      </c>
      <c r="E139" s="1">
        <f t="shared" si="10"/>
        <v>0</v>
      </c>
      <c r="G139" s="422">
        <v>118</v>
      </c>
      <c r="H139" s="432"/>
      <c r="I139" s="440"/>
      <c r="J139" s="448"/>
      <c r="K139" s="453"/>
      <c r="L139" s="460"/>
      <c r="M139" s="468"/>
      <c r="N139" s="468"/>
      <c r="O139" s="468"/>
      <c r="P139" s="468"/>
      <c r="Q139" s="468"/>
      <c r="R139" s="468"/>
      <c r="S139" s="475"/>
      <c r="T139" s="482"/>
      <c r="U139" s="489"/>
      <c r="V139" s="489"/>
      <c r="W139" s="489"/>
      <c r="X139" s="489"/>
      <c r="Y139" s="496"/>
      <c r="Z139" s="504"/>
      <c r="AA139" s="510"/>
      <c r="AB139" s="6" t="str">
        <f t="shared" si="11"/>
        <v/>
      </c>
      <c r="AC139" s="3" t="str">
        <f t="shared" si="12"/>
        <v/>
      </c>
      <c r="AF139" s="3" t="str">
        <f t="shared" si="13"/>
        <v/>
      </c>
    </row>
    <row r="140" spans="2:32" ht="21" customHeight="1">
      <c r="B140" s="1">
        <f t="shared" si="7"/>
        <v>0</v>
      </c>
      <c r="C140" s="1">
        <f t="shared" si="8"/>
        <v>0</v>
      </c>
      <c r="D140" s="1">
        <f t="shared" si="9"/>
        <v>0</v>
      </c>
      <c r="E140" s="1">
        <f t="shared" si="10"/>
        <v>0</v>
      </c>
      <c r="G140" s="422">
        <v>119</v>
      </c>
      <c r="H140" s="432"/>
      <c r="I140" s="440"/>
      <c r="J140" s="448"/>
      <c r="K140" s="453"/>
      <c r="L140" s="460"/>
      <c r="M140" s="468"/>
      <c r="N140" s="468"/>
      <c r="O140" s="468"/>
      <c r="P140" s="468"/>
      <c r="Q140" s="468"/>
      <c r="R140" s="468"/>
      <c r="S140" s="475"/>
      <c r="T140" s="482"/>
      <c r="U140" s="489"/>
      <c r="V140" s="489"/>
      <c r="W140" s="489"/>
      <c r="X140" s="489"/>
      <c r="Y140" s="496"/>
      <c r="Z140" s="504"/>
      <c r="AA140" s="510"/>
      <c r="AB140" s="6" t="str">
        <f t="shared" si="11"/>
        <v/>
      </c>
      <c r="AC140" s="3" t="str">
        <f t="shared" si="12"/>
        <v/>
      </c>
      <c r="AF140" s="3" t="str">
        <f t="shared" si="13"/>
        <v/>
      </c>
    </row>
    <row r="141" spans="2:32" ht="21" customHeight="1">
      <c r="B141" s="1">
        <f t="shared" si="7"/>
        <v>0</v>
      </c>
      <c r="C141" s="1">
        <f t="shared" si="8"/>
        <v>0</v>
      </c>
      <c r="D141" s="1">
        <f t="shared" si="9"/>
        <v>0</v>
      </c>
      <c r="E141" s="1">
        <f t="shared" si="10"/>
        <v>0</v>
      </c>
      <c r="G141" s="423">
        <v>120</v>
      </c>
      <c r="H141" s="433"/>
      <c r="I141" s="441"/>
      <c r="J141" s="449"/>
      <c r="K141" s="454"/>
      <c r="L141" s="461"/>
      <c r="M141" s="469"/>
      <c r="N141" s="469"/>
      <c r="O141" s="469"/>
      <c r="P141" s="469"/>
      <c r="Q141" s="469"/>
      <c r="R141" s="469"/>
      <c r="S141" s="476"/>
      <c r="T141" s="483"/>
      <c r="U141" s="490"/>
      <c r="V141" s="490"/>
      <c r="W141" s="490"/>
      <c r="X141" s="490"/>
      <c r="Y141" s="497"/>
      <c r="Z141" s="505"/>
      <c r="AA141" s="510"/>
      <c r="AB141" s="6" t="str">
        <f t="shared" si="11"/>
        <v/>
      </c>
      <c r="AC141" s="3" t="str">
        <f t="shared" si="12"/>
        <v/>
      </c>
      <c r="AF141" s="3" t="str">
        <f t="shared" si="13"/>
        <v/>
      </c>
    </row>
    <row r="142" spans="2:32" ht="21" customHeight="1">
      <c r="B142" s="1">
        <f t="shared" si="7"/>
        <v>0</v>
      </c>
      <c r="C142" s="1">
        <f t="shared" si="8"/>
        <v>0</v>
      </c>
      <c r="D142" s="1">
        <f t="shared" si="9"/>
        <v>0</v>
      </c>
      <c r="E142" s="1">
        <f t="shared" si="10"/>
        <v>0</v>
      </c>
      <c r="G142" s="421">
        <v>121</v>
      </c>
      <c r="H142" s="431"/>
      <c r="I142" s="439"/>
      <c r="J142" s="447"/>
      <c r="K142" s="452"/>
      <c r="L142" s="462"/>
      <c r="M142" s="467"/>
      <c r="N142" s="467"/>
      <c r="O142" s="467"/>
      <c r="P142" s="467"/>
      <c r="Q142" s="467"/>
      <c r="R142" s="467"/>
      <c r="S142" s="474"/>
      <c r="T142" s="481"/>
      <c r="U142" s="488"/>
      <c r="V142" s="488"/>
      <c r="W142" s="488"/>
      <c r="X142" s="488"/>
      <c r="Y142" s="498"/>
      <c r="Z142" s="506"/>
      <c r="AA142" s="510"/>
      <c r="AB142" s="6" t="str">
        <f t="shared" si="11"/>
        <v/>
      </c>
      <c r="AC142" s="3" t="str">
        <f t="shared" si="12"/>
        <v/>
      </c>
      <c r="AF142" s="3" t="str">
        <f t="shared" si="13"/>
        <v/>
      </c>
    </row>
    <row r="143" spans="2:32" ht="21" customHeight="1">
      <c r="B143" s="1">
        <f t="shared" si="7"/>
        <v>0</v>
      </c>
      <c r="C143" s="1">
        <f t="shared" si="8"/>
        <v>0</v>
      </c>
      <c r="D143" s="1">
        <f t="shared" si="9"/>
        <v>0</v>
      </c>
      <c r="E143" s="1">
        <f t="shared" si="10"/>
        <v>0</v>
      </c>
      <c r="G143" s="422">
        <v>122</v>
      </c>
      <c r="H143" s="432"/>
      <c r="I143" s="440"/>
      <c r="J143" s="448"/>
      <c r="K143" s="453"/>
      <c r="L143" s="460"/>
      <c r="M143" s="468"/>
      <c r="N143" s="468"/>
      <c r="O143" s="468"/>
      <c r="P143" s="468"/>
      <c r="Q143" s="468"/>
      <c r="R143" s="468"/>
      <c r="S143" s="475"/>
      <c r="T143" s="482"/>
      <c r="U143" s="489"/>
      <c r="V143" s="489"/>
      <c r="W143" s="489"/>
      <c r="X143" s="489"/>
      <c r="Y143" s="496"/>
      <c r="Z143" s="504"/>
      <c r="AA143" s="510"/>
      <c r="AB143" s="6" t="str">
        <f t="shared" si="11"/>
        <v/>
      </c>
      <c r="AC143" s="3" t="str">
        <f t="shared" si="12"/>
        <v/>
      </c>
      <c r="AF143" s="3" t="str">
        <f t="shared" si="13"/>
        <v/>
      </c>
    </row>
    <row r="144" spans="2:32" ht="21" customHeight="1">
      <c r="B144" s="1">
        <f t="shared" si="7"/>
        <v>0</v>
      </c>
      <c r="C144" s="1">
        <f t="shared" si="8"/>
        <v>0</v>
      </c>
      <c r="D144" s="1">
        <f t="shared" si="9"/>
        <v>0</v>
      </c>
      <c r="E144" s="1">
        <f t="shared" si="10"/>
        <v>0</v>
      </c>
      <c r="G144" s="422">
        <v>123</v>
      </c>
      <c r="H144" s="432"/>
      <c r="I144" s="440"/>
      <c r="J144" s="448"/>
      <c r="K144" s="453"/>
      <c r="L144" s="460"/>
      <c r="M144" s="468"/>
      <c r="N144" s="468"/>
      <c r="O144" s="468"/>
      <c r="P144" s="468"/>
      <c r="Q144" s="468"/>
      <c r="R144" s="468"/>
      <c r="S144" s="475"/>
      <c r="T144" s="482"/>
      <c r="U144" s="489"/>
      <c r="V144" s="489"/>
      <c r="W144" s="489"/>
      <c r="X144" s="489"/>
      <c r="Y144" s="496"/>
      <c r="Z144" s="504"/>
      <c r="AA144" s="510"/>
      <c r="AB144" s="6" t="str">
        <f t="shared" si="11"/>
        <v/>
      </c>
      <c r="AC144" s="3" t="str">
        <f t="shared" si="12"/>
        <v/>
      </c>
      <c r="AF144" s="3" t="str">
        <f t="shared" si="13"/>
        <v/>
      </c>
    </row>
    <row r="145" spans="2:32" ht="21" customHeight="1">
      <c r="B145" s="1">
        <f t="shared" si="7"/>
        <v>0</v>
      </c>
      <c r="C145" s="1">
        <f t="shared" si="8"/>
        <v>0</v>
      </c>
      <c r="D145" s="1">
        <f t="shared" si="9"/>
        <v>0</v>
      </c>
      <c r="E145" s="1">
        <f t="shared" si="10"/>
        <v>0</v>
      </c>
      <c r="G145" s="422">
        <v>124</v>
      </c>
      <c r="H145" s="432"/>
      <c r="I145" s="440"/>
      <c r="J145" s="448"/>
      <c r="K145" s="453"/>
      <c r="L145" s="460"/>
      <c r="M145" s="468"/>
      <c r="N145" s="468"/>
      <c r="O145" s="468"/>
      <c r="P145" s="468"/>
      <c r="Q145" s="468"/>
      <c r="R145" s="468"/>
      <c r="S145" s="475"/>
      <c r="T145" s="482"/>
      <c r="U145" s="489"/>
      <c r="V145" s="489"/>
      <c r="W145" s="489"/>
      <c r="X145" s="489"/>
      <c r="Y145" s="496"/>
      <c r="Z145" s="504"/>
      <c r="AA145" s="510"/>
      <c r="AB145" s="6" t="str">
        <f t="shared" si="11"/>
        <v/>
      </c>
      <c r="AC145" s="3" t="str">
        <f t="shared" si="12"/>
        <v/>
      </c>
      <c r="AF145" s="3" t="str">
        <f t="shared" si="13"/>
        <v/>
      </c>
    </row>
    <row r="146" spans="2:32" ht="21" customHeight="1">
      <c r="B146" s="1">
        <f t="shared" si="7"/>
        <v>0</v>
      </c>
      <c r="C146" s="1">
        <f t="shared" si="8"/>
        <v>0</v>
      </c>
      <c r="D146" s="1">
        <f t="shared" si="9"/>
        <v>0</v>
      </c>
      <c r="E146" s="1">
        <f t="shared" si="10"/>
        <v>0</v>
      </c>
      <c r="G146" s="423">
        <v>125</v>
      </c>
      <c r="H146" s="433"/>
      <c r="I146" s="441"/>
      <c r="J146" s="449"/>
      <c r="K146" s="454"/>
      <c r="L146" s="461"/>
      <c r="M146" s="469"/>
      <c r="N146" s="469"/>
      <c r="O146" s="469"/>
      <c r="P146" s="469"/>
      <c r="Q146" s="469"/>
      <c r="R146" s="469"/>
      <c r="S146" s="476"/>
      <c r="T146" s="483"/>
      <c r="U146" s="490"/>
      <c r="V146" s="490"/>
      <c r="W146" s="490"/>
      <c r="X146" s="490"/>
      <c r="Y146" s="497"/>
      <c r="Z146" s="505"/>
      <c r="AA146" s="510"/>
      <c r="AB146" s="6" t="str">
        <f t="shared" si="11"/>
        <v/>
      </c>
      <c r="AC146" s="3" t="str">
        <f t="shared" si="12"/>
        <v/>
      </c>
      <c r="AF146" s="3" t="str">
        <f t="shared" si="13"/>
        <v/>
      </c>
    </row>
    <row r="147" spans="2:32" ht="21" customHeight="1">
      <c r="B147" s="1">
        <f t="shared" si="7"/>
        <v>0</v>
      </c>
      <c r="C147" s="1">
        <f t="shared" si="8"/>
        <v>0</v>
      </c>
      <c r="D147" s="1">
        <f t="shared" si="9"/>
        <v>0</v>
      </c>
      <c r="E147" s="1">
        <f t="shared" si="10"/>
        <v>0</v>
      </c>
      <c r="G147" s="421">
        <v>126</v>
      </c>
      <c r="H147" s="431"/>
      <c r="I147" s="439"/>
      <c r="J147" s="447"/>
      <c r="K147" s="452"/>
      <c r="L147" s="462"/>
      <c r="M147" s="467"/>
      <c r="N147" s="467"/>
      <c r="O147" s="467"/>
      <c r="P147" s="467"/>
      <c r="Q147" s="467"/>
      <c r="R147" s="467"/>
      <c r="S147" s="474"/>
      <c r="T147" s="481"/>
      <c r="U147" s="488"/>
      <c r="V147" s="488"/>
      <c r="W147" s="488"/>
      <c r="X147" s="488"/>
      <c r="Y147" s="498"/>
      <c r="Z147" s="506"/>
      <c r="AA147" s="510"/>
      <c r="AB147" s="6" t="str">
        <f t="shared" si="11"/>
        <v/>
      </c>
      <c r="AC147" s="3" t="str">
        <f t="shared" si="12"/>
        <v/>
      </c>
      <c r="AF147" s="3" t="str">
        <f t="shared" si="13"/>
        <v/>
      </c>
    </row>
    <row r="148" spans="2:32" ht="21" customHeight="1">
      <c r="B148" s="1">
        <f t="shared" si="7"/>
        <v>0</v>
      </c>
      <c r="C148" s="1">
        <f t="shared" si="8"/>
        <v>0</v>
      </c>
      <c r="D148" s="1">
        <f t="shared" si="9"/>
        <v>0</v>
      </c>
      <c r="E148" s="1">
        <f t="shared" si="10"/>
        <v>0</v>
      </c>
      <c r="G148" s="422">
        <v>127</v>
      </c>
      <c r="H148" s="432"/>
      <c r="I148" s="440"/>
      <c r="J148" s="448"/>
      <c r="K148" s="453"/>
      <c r="L148" s="460"/>
      <c r="M148" s="468"/>
      <c r="N148" s="468"/>
      <c r="O148" s="468"/>
      <c r="P148" s="468"/>
      <c r="Q148" s="468"/>
      <c r="R148" s="468"/>
      <c r="S148" s="475"/>
      <c r="T148" s="482"/>
      <c r="U148" s="489"/>
      <c r="V148" s="489"/>
      <c r="W148" s="489"/>
      <c r="X148" s="489"/>
      <c r="Y148" s="496"/>
      <c r="Z148" s="504"/>
      <c r="AA148" s="510"/>
      <c r="AB148" s="6" t="str">
        <f t="shared" si="11"/>
        <v/>
      </c>
      <c r="AC148" s="3" t="str">
        <f t="shared" si="12"/>
        <v/>
      </c>
      <c r="AF148" s="3" t="str">
        <f t="shared" si="13"/>
        <v/>
      </c>
    </row>
    <row r="149" spans="2:32" ht="21" customHeight="1">
      <c r="B149" s="1">
        <f t="shared" si="7"/>
        <v>0</v>
      </c>
      <c r="C149" s="1">
        <f t="shared" si="8"/>
        <v>0</v>
      </c>
      <c r="D149" s="1">
        <f t="shared" si="9"/>
        <v>0</v>
      </c>
      <c r="E149" s="1">
        <f t="shared" si="10"/>
        <v>0</v>
      </c>
      <c r="G149" s="422">
        <v>128</v>
      </c>
      <c r="H149" s="432"/>
      <c r="I149" s="440"/>
      <c r="J149" s="448"/>
      <c r="K149" s="453"/>
      <c r="L149" s="460"/>
      <c r="M149" s="468"/>
      <c r="N149" s="468"/>
      <c r="O149" s="468"/>
      <c r="P149" s="468"/>
      <c r="Q149" s="468"/>
      <c r="R149" s="468"/>
      <c r="S149" s="475"/>
      <c r="T149" s="482"/>
      <c r="U149" s="489"/>
      <c r="V149" s="489"/>
      <c r="W149" s="489"/>
      <c r="X149" s="489"/>
      <c r="Y149" s="496"/>
      <c r="Z149" s="504"/>
      <c r="AA149" s="510"/>
      <c r="AB149" s="6" t="str">
        <f t="shared" si="11"/>
        <v/>
      </c>
      <c r="AC149" s="3" t="str">
        <f t="shared" si="12"/>
        <v/>
      </c>
      <c r="AF149" s="3" t="str">
        <f t="shared" si="13"/>
        <v/>
      </c>
    </row>
    <row r="150" spans="2:32" ht="21" customHeight="1">
      <c r="B150" s="1">
        <f t="shared" ref="B150:B213" si="14">IF(I150="男",10,IF(I150="女",20,0))</f>
        <v>0</v>
      </c>
      <c r="C150" s="1">
        <f t="shared" ref="C150:C213" si="15">IF(K150="○",200,IF(ISBLANK(J150),0,100))</f>
        <v>0</v>
      </c>
      <c r="D150" s="1">
        <f t="shared" ref="D150:D213" si="16">IF(L150="○",1,IF(M150="○",2,IF(N150="○",3,IF(O150="○",4,IF(P150="○",5,IF(Q150="○",6,IF(R150="○",7,IF(S150="○",8,0))))))))</f>
        <v>0</v>
      </c>
      <c r="E150" s="1">
        <f t="shared" ref="E150:E213" si="17">SUM(B150:D150)</f>
        <v>0</v>
      </c>
      <c r="G150" s="422">
        <v>129</v>
      </c>
      <c r="H150" s="432"/>
      <c r="I150" s="440"/>
      <c r="J150" s="448"/>
      <c r="K150" s="453"/>
      <c r="L150" s="460"/>
      <c r="M150" s="468"/>
      <c r="N150" s="468"/>
      <c r="O150" s="468"/>
      <c r="P150" s="468"/>
      <c r="Q150" s="468"/>
      <c r="R150" s="468"/>
      <c r="S150" s="475"/>
      <c r="T150" s="482"/>
      <c r="U150" s="489"/>
      <c r="V150" s="489"/>
      <c r="W150" s="489"/>
      <c r="X150" s="489"/>
      <c r="Y150" s="496"/>
      <c r="Z150" s="504"/>
      <c r="AA150" s="510"/>
      <c r="AB150" s="6" t="str">
        <f t="shared" ref="AB150:AB213" si="18">IF(OR(AND(ISBLANK(H150),E150&gt;0),AND(NOT(ISBLANK(H150)),COUNTA(I150:S150)&lt;3)),"レ","")</f>
        <v/>
      </c>
      <c r="AC150" s="3" t="str">
        <f t="shared" ref="AC150:AC213" si="19">IF(COUNTIF(L150:S150,"○")&gt;1,"区分の確認","")</f>
        <v/>
      </c>
      <c r="AF150" s="3" t="str">
        <f t="shared" ref="AF150:AF213" si="20">IF(AND(NOT(ISBLANK(J150)),NOT(ISBLANK(K150))),"宿泊・日帰りの確認","")</f>
        <v/>
      </c>
    </row>
    <row r="151" spans="2:32" ht="21" customHeight="1">
      <c r="B151" s="1">
        <f t="shared" si="14"/>
        <v>0</v>
      </c>
      <c r="C151" s="1">
        <f t="shared" si="15"/>
        <v>0</v>
      </c>
      <c r="D151" s="1">
        <f t="shared" si="16"/>
        <v>0</v>
      </c>
      <c r="E151" s="1">
        <f t="shared" si="17"/>
        <v>0</v>
      </c>
      <c r="G151" s="423">
        <v>130</v>
      </c>
      <c r="H151" s="433"/>
      <c r="I151" s="441"/>
      <c r="J151" s="449"/>
      <c r="K151" s="454"/>
      <c r="L151" s="461"/>
      <c r="M151" s="469"/>
      <c r="N151" s="469"/>
      <c r="O151" s="469"/>
      <c r="P151" s="469"/>
      <c r="Q151" s="469"/>
      <c r="R151" s="469"/>
      <c r="S151" s="476"/>
      <c r="T151" s="483"/>
      <c r="U151" s="490"/>
      <c r="V151" s="490"/>
      <c r="W151" s="490"/>
      <c r="X151" s="490"/>
      <c r="Y151" s="497"/>
      <c r="Z151" s="505"/>
      <c r="AA151" s="510"/>
      <c r="AB151" s="6" t="str">
        <f t="shared" si="18"/>
        <v/>
      </c>
      <c r="AC151" s="3" t="str">
        <f t="shared" si="19"/>
        <v/>
      </c>
      <c r="AF151" s="3" t="str">
        <f t="shared" si="20"/>
        <v/>
      </c>
    </row>
    <row r="152" spans="2:32" ht="21" customHeight="1">
      <c r="B152" s="1">
        <f t="shared" si="14"/>
        <v>0</v>
      </c>
      <c r="C152" s="1">
        <f t="shared" si="15"/>
        <v>0</v>
      </c>
      <c r="D152" s="1">
        <f t="shared" si="16"/>
        <v>0</v>
      </c>
      <c r="E152" s="1">
        <f t="shared" si="17"/>
        <v>0</v>
      </c>
      <c r="G152" s="421">
        <v>131</v>
      </c>
      <c r="H152" s="431"/>
      <c r="I152" s="439"/>
      <c r="J152" s="447"/>
      <c r="K152" s="452"/>
      <c r="L152" s="462"/>
      <c r="M152" s="467"/>
      <c r="N152" s="467"/>
      <c r="O152" s="467"/>
      <c r="P152" s="467"/>
      <c r="Q152" s="467"/>
      <c r="R152" s="467"/>
      <c r="S152" s="474"/>
      <c r="T152" s="481"/>
      <c r="U152" s="488"/>
      <c r="V152" s="488"/>
      <c r="W152" s="488"/>
      <c r="X152" s="488"/>
      <c r="Y152" s="498"/>
      <c r="Z152" s="506"/>
      <c r="AA152" s="510"/>
      <c r="AB152" s="6" t="str">
        <f t="shared" si="18"/>
        <v/>
      </c>
      <c r="AC152" s="3" t="str">
        <f t="shared" si="19"/>
        <v/>
      </c>
      <c r="AF152" s="3" t="str">
        <f t="shared" si="20"/>
        <v/>
      </c>
    </row>
    <row r="153" spans="2:32" ht="21" customHeight="1">
      <c r="B153" s="1">
        <f t="shared" si="14"/>
        <v>0</v>
      </c>
      <c r="C153" s="1">
        <f t="shared" si="15"/>
        <v>0</v>
      </c>
      <c r="D153" s="1">
        <f t="shared" si="16"/>
        <v>0</v>
      </c>
      <c r="E153" s="1">
        <f t="shared" si="17"/>
        <v>0</v>
      </c>
      <c r="G153" s="422">
        <v>132</v>
      </c>
      <c r="H153" s="432"/>
      <c r="I153" s="440"/>
      <c r="J153" s="448"/>
      <c r="K153" s="453"/>
      <c r="L153" s="460"/>
      <c r="M153" s="468"/>
      <c r="N153" s="468"/>
      <c r="O153" s="468"/>
      <c r="P153" s="468"/>
      <c r="Q153" s="468"/>
      <c r="R153" s="468"/>
      <c r="S153" s="475"/>
      <c r="T153" s="482"/>
      <c r="U153" s="489"/>
      <c r="V153" s="489"/>
      <c r="W153" s="489"/>
      <c r="X153" s="489"/>
      <c r="Y153" s="496"/>
      <c r="Z153" s="504"/>
      <c r="AA153" s="510"/>
      <c r="AB153" s="6" t="str">
        <f t="shared" si="18"/>
        <v/>
      </c>
      <c r="AC153" s="3" t="str">
        <f t="shared" si="19"/>
        <v/>
      </c>
      <c r="AF153" s="3" t="str">
        <f t="shared" si="20"/>
        <v/>
      </c>
    </row>
    <row r="154" spans="2:32" ht="21" customHeight="1">
      <c r="B154" s="1">
        <f t="shared" si="14"/>
        <v>0</v>
      </c>
      <c r="C154" s="1">
        <f t="shared" si="15"/>
        <v>0</v>
      </c>
      <c r="D154" s="1">
        <f t="shared" si="16"/>
        <v>0</v>
      </c>
      <c r="E154" s="1">
        <f t="shared" si="17"/>
        <v>0</v>
      </c>
      <c r="G154" s="422">
        <v>133</v>
      </c>
      <c r="H154" s="432"/>
      <c r="I154" s="440"/>
      <c r="J154" s="448"/>
      <c r="K154" s="453"/>
      <c r="L154" s="460"/>
      <c r="M154" s="468"/>
      <c r="N154" s="468"/>
      <c r="O154" s="468"/>
      <c r="P154" s="468"/>
      <c r="Q154" s="468"/>
      <c r="R154" s="468"/>
      <c r="S154" s="475"/>
      <c r="T154" s="482"/>
      <c r="U154" s="489"/>
      <c r="V154" s="489"/>
      <c r="W154" s="489"/>
      <c r="X154" s="489"/>
      <c r="Y154" s="496"/>
      <c r="Z154" s="504"/>
      <c r="AA154" s="510"/>
      <c r="AB154" s="6" t="str">
        <f t="shared" si="18"/>
        <v/>
      </c>
      <c r="AC154" s="3" t="str">
        <f t="shared" si="19"/>
        <v/>
      </c>
      <c r="AF154" s="3" t="str">
        <f t="shared" si="20"/>
        <v/>
      </c>
    </row>
    <row r="155" spans="2:32" ht="21" customHeight="1">
      <c r="B155" s="1">
        <f t="shared" si="14"/>
        <v>0</v>
      </c>
      <c r="C155" s="1">
        <f t="shared" si="15"/>
        <v>0</v>
      </c>
      <c r="D155" s="1">
        <f t="shared" si="16"/>
        <v>0</v>
      </c>
      <c r="E155" s="1">
        <f t="shared" si="17"/>
        <v>0</v>
      </c>
      <c r="G155" s="422">
        <v>134</v>
      </c>
      <c r="H155" s="432"/>
      <c r="I155" s="440"/>
      <c r="J155" s="448"/>
      <c r="K155" s="453"/>
      <c r="L155" s="460"/>
      <c r="M155" s="468"/>
      <c r="N155" s="468"/>
      <c r="O155" s="468"/>
      <c r="P155" s="468"/>
      <c r="Q155" s="468"/>
      <c r="R155" s="468"/>
      <c r="S155" s="475"/>
      <c r="T155" s="482"/>
      <c r="U155" s="489"/>
      <c r="V155" s="489"/>
      <c r="W155" s="489"/>
      <c r="X155" s="489"/>
      <c r="Y155" s="496"/>
      <c r="Z155" s="504"/>
      <c r="AA155" s="510"/>
      <c r="AB155" s="6" t="str">
        <f t="shared" si="18"/>
        <v/>
      </c>
      <c r="AC155" s="3" t="str">
        <f t="shared" si="19"/>
        <v/>
      </c>
      <c r="AF155" s="3" t="str">
        <f t="shared" si="20"/>
        <v/>
      </c>
    </row>
    <row r="156" spans="2:32" ht="21" customHeight="1">
      <c r="B156" s="1">
        <f t="shared" si="14"/>
        <v>0</v>
      </c>
      <c r="C156" s="1">
        <f t="shared" si="15"/>
        <v>0</v>
      </c>
      <c r="D156" s="1">
        <f t="shared" si="16"/>
        <v>0</v>
      </c>
      <c r="E156" s="1">
        <f t="shared" si="17"/>
        <v>0</v>
      </c>
      <c r="G156" s="424">
        <v>135</v>
      </c>
      <c r="H156" s="434"/>
      <c r="I156" s="442"/>
      <c r="J156" s="450"/>
      <c r="K156" s="455"/>
      <c r="L156" s="463"/>
      <c r="M156" s="470"/>
      <c r="N156" s="470"/>
      <c r="O156" s="470"/>
      <c r="P156" s="470"/>
      <c r="Q156" s="470"/>
      <c r="R156" s="470"/>
      <c r="S156" s="477"/>
      <c r="T156" s="484"/>
      <c r="U156" s="491"/>
      <c r="V156" s="491"/>
      <c r="W156" s="491"/>
      <c r="X156" s="491"/>
      <c r="Y156" s="499"/>
      <c r="Z156" s="507"/>
      <c r="AA156" s="510"/>
      <c r="AB156" s="6" t="str">
        <f t="shared" si="18"/>
        <v/>
      </c>
      <c r="AC156" s="3" t="str">
        <f t="shared" si="19"/>
        <v/>
      </c>
      <c r="AF156" s="3" t="str">
        <f t="shared" si="20"/>
        <v/>
      </c>
    </row>
    <row r="157" spans="2:32" ht="21" customHeight="1">
      <c r="B157" s="1">
        <f t="shared" si="14"/>
        <v>0</v>
      </c>
      <c r="C157" s="1">
        <f t="shared" si="15"/>
        <v>0</v>
      </c>
      <c r="D157" s="1">
        <f t="shared" si="16"/>
        <v>0</v>
      </c>
      <c r="E157" s="1">
        <f t="shared" si="17"/>
        <v>0</v>
      </c>
      <c r="G157" s="425">
        <v>136</v>
      </c>
      <c r="H157" s="435"/>
      <c r="I157" s="443"/>
      <c r="J157" s="451"/>
      <c r="K157" s="456"/>
      <c r="L157" s="464"/>
      <c r="M157" s="471"/>
      <c r="N157" s="471"/>
      <c r="O157" s="471"/>
      <c r="P157" s="471"/>
      <c r="Q157" s="471"/>
      <c r="R157" s="471"/>
      <c r="S157" s="478"/>
      <c r="T157" s="485"/>
      <c r="U157" s="492"/>
      <c r="V157" s="492"/>
      <c r="W157" s="492"/>
      <c r="X157" s="492"/>
      <c r="Y157" s="495"/>
      <c r="Z157" s="503"/>
      <c r="AA157" s="510"/>
      <c r="AB157" s="6" t="str">
        <f t="shared" si="18"/>
        <v/>
      </c>
      <c r="AC157" s="3" t="str">
        <f t="shared" si="19"/>
        <v/>
      </c>
      <c r="AF157" s="3" t="str">
        <f t="shared" si="20"/>
        <v/>
      </c>
    </row>
    <row r="158" spans="2:32" ht="21" customHeight="1">
      <c r="B158" s="1">
        <f t="shared" si="14"/>
        <v>0</v>
      </c>
      <c r="C158" s="1">
        <f t="shared" si="15"/>
        <v>0</v>
      </c>
      <c r="D158" s="1">
        <f t="shared" si="16"/>
        <v>0</v>
      </c>
      <c r="E158" s="1">
        <f t="shared" si="17"/>
        <v>0</v>
      </c>
      <c r="G158" s="422">
        <v>137</v>
      </c>
      <c r="H158" s="432"/>
      <c r="I158" s="440"/>
      <c r="J158" s="448"/>
      <c r="K158" s="453"/>
      <c r="L158" s="460"/>
      <c r="M158" s="468"/>
      <c r="N158" s="468"/>
      <c r="O158" s="468"/>
      <c r="P158" s="468"/>
      <c r="Q158" s="468"/>
      <c r="R158" s="468"/>
      <c r="S158" s="475"/>
      <c r="T158" s="482"/>
      <c r="U158" s="489"/>
      <c r="V158" s="489"/>
      <c r="W158" s="489"/>
      <c r="X158" s="489"/>
      <c r="Y158" s="496"/>
      <c r="Z158" s="504"/>
      <c r="AA158" s="510"/>
      <c r="AB158" s="6" t="str">
        <f t="shared" si="18"/>
        <v/>
      </c>
      <c r="AC158" s="3" t="str">
        <f t="shared" si="19"/>
        <v/>
      </c>
      <c r="AF158" s="3" t="str">
        <f t="shared" si="20"/>
        <v/>
      </c>
    </row>
    <row r="159" spans="2:32" ht="21" customHeight="1">
      <c r="B159" s="1">
        <f t="shared" si="14"/>
        <v>0</v>
      </c>
      <c r="C159" s="1">
        <f t="shared" si="15"/>
        <v>0</v>
      </c>
      <c r="D159" s="1">
        <f t="shared" si="16"/>
        <v>0</v>
      </c>
      <c r="E159" s="1">
        <f t="shared" si="17"/>
        <v>0</v>
      </c>
      <c r="G159" s="422">
        <v>138</v>
      </c>
      <c r="H159" s="432"/>
      <c r="I159" s="440"/>
      <c r="J159" s="448"/>
      <c r="K159" s="453"/>
      <c r="L159" s="460"/>
      <c r="M159" s="468"/>
      <c r="N159" s="468"/>
      <c r="O159" s="468"/>
      <c r="P159" s="468"/>
      <c r="Q159" s="468"/>
      <c r="R159" s="468"/>
      <c r="S159" s="475"/>
      <c r="T159" s="482"/>
      <c r="U159" s="489"/>
      <c r="V159" s="489"/>
      <c r="W159" s="489"/>
      <c r="X159" s="489"/>
      <c r="Y159" s="496"/>
      <c r="Z159" s="504"/>
      <c r="AA159" s="510"/>
      <c r="AB159" s="6" t="str">
        <f t="shared" si="18"/>
        <v/>
      </c>
      <c r="AC159" s="3" t="str">
        <f t="shared" si="19"/>
        <v/>
      </c>
      <c r="AF159" s="3" t="str">
        <f t="shared" si="20"/>
        <v/>
      </c>
    </row>
    <row r="160" spans="2:32" ht="21" customHeight="1">
      <c r="B160" s="1">
        <f t="shared" si="14"/>
        <v>0</v>
      </c>
      <c r="C160" s="1">
        <f t="shared" si="15"/>
        <v>0</v>
      </c>
      <c r="D160" s="1">
        <f t="shared" si="16"/>
        <v>0</v>
      </c>
      <c r="E160" s="1">
        <f t="shared" si="17"/>
        <v>0</v>
      </c>
      <c r="G160" s="422">
        <v>139</v>
      </c>
      <c r="H160" s="432"/>
      <c r="I160" s="440"/>
      <c r="J160" s="448"/>
      <c r="K160" s="453"/>
      <c r="L160" s="460"/>
      <c r="M160" s="468"/>
      <c r="N160" s="468"/>
      <c r="O160" s="468"/>
      <c r="P160" s="468"/>
      <c r="Q160" s="468"/>
      <c r="R160" s="468"/>
      <c r="S160" s="475"/>
      <c r="T160" s="482"/>
      <c r="U160" s="489"/>
      <c r="V160" s="489"/>
      <c r="W160" s="489"/>
      <c r="X160" s="489"/>
      <c r="Y160" s="496"/>
      <c r="Z160" s="504"/>
      <c r="AA160" s="510"/>
      <c r="AB160" s="6" t="str">
        <f t="shared" si="18"/>
        <v/>
      </c>
      <c r="AC160" s="3" t="str">
        <f t="shared" si="19"/>
        <v/>
      </c>
      <c r="AF160" s="3" t="str">
        <f t="shared" si="20"/>
        <v/>
      </c>
    </row>
    <row r="161" spans="2:32" ht="21" customHeight="1">
      <c r="B161" s="1">
        <f t="shared" si="14"/>
        <v>0</v>
      </c>
      <c r="C161" s="1">
        <f t="shared" si="15"/>
        <v>0</v>
      </c>
      <c r="D161" s="1">
        <f t="shared" si="16"/>
        <v>0</v>
      </c>
      <c r="E161" s="1">
        <f t="shared" si="17"/>
        <v>0</v>
      </c>
      <c r="G161" s="423">
        <v>140</v>
      </c>
      <c r="H161" s="433"/>
      <c r="I161" s="441"/>
      <c r="J161" s="449"/>
      <c r="K161" s="454"/>
      <c r="L161" s="461"/>
      <c r="M161" s="469"/>
      <c r="N161" s="469"/>
      <c r="O161" s="469"/>
      <c r="P161" s="469"/>
      <c r="Q161" s="469"/>
      <c r="R161" s="469"/>
      <c r="S161" s="476"/>
      <c r="T161" s="483"/>
      <c r="U161" s="490"/>
      <c r="V161" s="490"/>
      <c r="W161" s="490"/>
      <c r="X161" s="490"/>
      <c r="Y161" s="497"/>
      <c r="Z161" s="505"/>
      <c r="AA161" s="510"/>
      <c r="AB161" s="6" t="str">
        <f t="shared" si="18"/>
        <v/>
      </c>
      <c r="AC161" s="3" t="str">
        <f t="shared" si="19"/>
        <v/>
      </c>
      <c r="AF161" s="3" t="str">
        <f t="shared" si="20"/>
        <v/>
      </c>
    </row>
    <row r="162" spans="2:32" ht="21" customHeight="1">
      <c r="B162" s="1">
        <f t="shared" si="14"/>
        <v>0</v>
      </c>
      <c r="C162" s="1">
        <f t="shared" si="15"/>
        <v>0</v>
      </c>
      <c r="D162" s="1">
        <f t="shared" si="16"/>
        <v>0</v>
      </c>
      <c r="E162" s="1">
        <f t="shared" si="17"/>
        <v>0</v>
      </c>
      <c r="G162" s="421">
        <v>141</v>
      </c>
      <c r="H162" s="431"/>
      <c r="I162" s="439"/>
      <c r="J162" s="447"/>
      <c r="K162" s="452"/>
      <c r="L162" s="462"/>
      <c r="M162" s="467"/>
      <c r="N162" s="467"/>
      <c r="O162" s="467"/>
      <c r="P162" s="467"/>
      <c r="Q162" s="467"/>
      <c r="R162" s="467"/>
      <c r="S162" s="474"/>
      <c r="T162" s="481"/>
      <c r="U162" s="488"/>
      <c r="V162" s="488"/>
      <c r="W162" s="488"/>
      <c r="X162" s="488"/>
      <c r="Y162" s="498"/>
      <c r="Z162" s="506"/>
      <c r="AA162" s="510"/>
      <c r="AB162" s="6" t="str">
        <f t="shared" si="18"/>
        <v/>
      </c>
      <c r="AC162" s="3" t="str">
        <f t="shared" si="19"/>
        <v/>
      </c>
      <c r="AF162" s="3" t="str">
        <f t="shared" si="20"/>
        <v/>
      </c>
    </row>
    <row r="163" spans="2:32" ht="21" customHeight="1">
      <c r="B163" s="1">
        <f t="shared" si="14"/>
        <v>0</v>
      </c>
      <c r="C163" s="1">
        <f t="shared" si="15"/>
        <v>0</v>
      </c>
      <c r="D163" s="1">
        <f t="shared" si="16"/>
        <v>0</v>
      </c>
      <c r="E163" s="1">
        <f t="shared" si="17"/>
        <v>0</v>
      </c>
      <c r="G163" s="422">
        <v>142</v>
      </c>
      <c r="H163" s="432"/>
      <c r="I163" s="440"/>
      <c r="J163" s="448"/>
      <c r="K163" s="453"/>
      <c r="L163" s="460"/>
      <c r="M163" s="468"/>
      <c r="N163" s="468"/>
      <c r="O163" s="468"/>
      <c r="P163" s="468"/>
      <c r="Q163" s="468"/>
      <c r="R163" s="468"/>
      <c r="S163" s="475"/>
      <c r="T163" s="482"/>
      <c r="U163" s="489"/>
      <c r="V163" s="489"/>
      <c r="W163" s="489"/>
      <c r="X163" s="489"/>
      <c r="Y163" s="496"/>
      <c r="Z163" s="504"/>
      <c r="AA163" s="510"/>
      <c r="AB163" s="6" t="str">
        <f t="shared" si="18"/>
        <v/>
      </c>
      <c r="AC163" s="3" t="str">
        <f t="shared" si="19"/>
        <v/>
      </c>
      <c r="AF163" s="3" t="str">
        <f t="shared" si="20"/>
        <v/>
      </c>
    </row>
    <row r="164" spans="2:32" ht="21" customHeight="1">
      <c r="B164" s="1">
        <f t="shared" si="14"/>
        <v>0</v>
      </c>
      <c r="C164" s="1">
        <f t="shared" si="15"/>
        <v>0</v>
      </c>
      <c r="D164" s="1">
        <f t="shared" si="16"/>
        <v>0</v>
      </c>
      <c r="E164" s="1">
        <f t="shared" si="17"/>
        <v>0</v>
      </c>
      <c r="G164" s="422">
        <v>143</v>
      </c>
      <c r="H164" s="432"/>
      <c r="I164" s="440"/>
      <c r="J164" s="448"/>
      <c r="K164" s="453"/>
      <c r="L164" s="460"/>
      <c r="M164" s="468"/>
      <c r="N164" s="468"/>
      <c r="O164" s="468"/>
      <c r="P164" s="468"/>
      <c r="Q164" s="468"/>
      <c r="R164" s="468"/>
      <c r="S164" s="475"/>
      <c r="T164" s="482"/>
      <c r="U164" s="489"/>
      <c r="V164" s="489"/>
      <c r="W164" s="489"/>
      <c r="X164" s="489"/>
      <c r="Y164" s="496"/>
      <c r="Z164" s="504"/>
      <c r="AA164" s="510"/>
      <c r="AB164" s="6" t="str">
        <f t="shared" si="18"/>
        <v/>
      </c>
      <c r="AC164" s="3" t="str">
        <f t="shared" si="19"/>
        <v/>
      </c>
      <c r="AF164" s="3" t="str">
        <f t="shared" si="20"/>
        <v/>
      </c>
    </row>
    <row r="165" spans="2:32" ht="21" customHeight="1">
      <c r="B165" s="1">
        <f t="shared" si="14"/>
        <v>0</v>
      </c>
      <c r="C165" s="1">
        <f t="shared" si="15"/>
        <v>0</v>
      </c>
      <c r="D165" s="1">
        <f t="shared" si="16"/>
        <v>0</v>
      </c>
      <c r="E165" s="1">
        <f t="shared" si="17"/>
        <v>0</v>
      </c>
      <c r="G165" s="422">
        <v>144</v>
      </c>
      <c r="H165" s="432"/>
      <c r="I165" s="440"/>
      <c r="J165" s="448"/>
      <c r="K165" s="453"/>
      <c r="L165" s="460"/>
      <c r="M165" s="468"/>
      <c r="N165" s="468"/>
      <c r="O165" s="468"/>
      <c r="P165" s="468"/>
      <c r="Q165" s="468"/>
      <c r="R165" s="468"/>
      <c r="S165" s="475"/>
      <c r="T165" s="482"/>
      <c r="U165" s="489"/>
      <c r="V165" s="489"/>
      <c r="W165" s="489"/>
      <c r="X165" s="489"/>
      <c r="Y165" s="496"/>
      <c r="Z165" s="504"/>
      <c r="AA165" s="510"/>
      <c r="AB165" s="6" t="str">
        <f t="shared" si="18"/>
        <v/>
      </c>
      <c r="AC165" s="3" t="str">
        <f t="shared" si="19"/>
        <v/>
      </c>
      <c r="AF165" s="3" t="str">
        <f t="shared" si="20"/>
        <v/>
      </c>
    </row>
    <row r="166" spans="2:32" ht="21" customHeight="1">
      <c r="B166" s="1">
        <f t="shared" si="14"/>
        <v>0</v>
      </c>
      <c r="C166" s="1">
        <f t="shared" si="15"/>
        <v>0</v>
      </c>
      <c r="D166" s="1">
        <f t="shared" si="16"/>
        <v>0</v>
      </c>
      <c r="E166" s="1">
        <f t="shared" si="17"/>
        <v>0</v>
      </c>
      <c r="G166" s="423">
        <v>145</v>
      </c>
      <c r="H166" s="433"/>
      <c r="I166" s="441"/>
      <c r="J166" s="449"/>
      <c r="K166" s="454"/>
      <c r="L166" s="461"/>
      <c r="M166" s="469"/>
      <c r="N166" s="469"/>
      <c r="O166" s="469"/>
      <c r="P166" s="469"/>
      <c r="Q166" s="469"/>
      <c r="R166" s="469"/>
      <c r="S166" s="476"/>
      <c r="T166" s="483"/>
      <c r="U166" s="490"/>
      <c r="V166" s="490"/>
      <c r="W166" s="490"/>
      <c r="X166" s="490"/>
      <c r="Y166" s="497"/>
      <c r="Z166" s="505"/>
      <c r="AA166" s="510"/>
      <c r="AB166" s="6" t="str">
        <f t="shared" si="18"/>
        <v/>
      </c>
      <c r="AC166" s="3" t="str">
        <f t="shared" si="19"/>
        <v/>
      </c>
      <c r="AF166" s="3" t="str">
        <f t="shared" si="20"/>
        <v/>
      </c>
    </row>
    <row r="167" spans="2:32" ht="21" customHeight="1">
      <c r="B167" s="1">
        <f t="shared" si="14"/>
        <v>0</v>
      </c>
      <c r="C167" s="1">
        <f t="shared" si="15"/>
        <v>0</v>
      </c>
      <c r="D167" s="1">
        <f t="shared" si="16"/>
        <v>0</v>
      </c>
      <c r="E167" s="1">
        <f t="shared" si="17"/>
        <v>0</v>
      </c>
      <c r="G167" s="421">
        <v>146</v>
      </c>
      <c r="H167" s="431"/>
      <c r="I167" s="439"/>
      <c r="J167" s="447"/>
      <c r="K167" s="452"/>
      <c r="L167" s="462"/>
      <c r="M167" s="467"/>
      <c r="N167" s="467"/>
      <c r="O167" s="467"/>
      <c r="P167" s="467"/>
      <c r="Q167" s="467"/>
      <c r="R167" s="467"/>
      <c r="S167" s="474"/>
      <c r="T167" s="481"/>
      <c r="U167" s="488"/>
      <c r="V167" s="488"/>
      <c r="W167" s="488"/>
      <c r="X167" s="488"/>
      <c r="Y167" s="498"/>
      <c r="Z167" s="506"/>
      <c r="AA167" s="510"/>
      <c r="AB167" s="6" t="str">
        <f t="shared" si="18"/>
        <v/>
      </c>
      <c r="AC167" s="3" t="str">
        <f t="shared" si="19"/>
        <v/>
      </c>
      <c r="AF167" s="3" t="str">
        <f t="shared" si="20"/>
        <v/>
      </c>
    </row>
    <row r="168" spans="2:32" ht="21" customHeight="1">
      <c r="B168" s="1">
        <f t="shared" si="14"/>
        <v>0</v>
      </c>
      <c r="C168" s="1">
        <f t="shared" si="15"/>
        <v>0</v>
      </c>
      <c r="D168" s="1">
        <f t="shared" si="16"/>
        <v>0</v>
      </c>
      <c r="E168" s="1">
        <f t="shared" si="17"/>
        <v>0</v>
      </c>
      <c r="G168" s="422">
        <v>147</v>
      </c>
      <c r="H168" s="432"/>
      <c r="I168" s="440"/>
      <c r="J168" s="448"/>
      <c r="K168" s="453"/>
      <c r="L168" s="460"/>
      <c r="M168" s="468"/>
      <c r="N168" s="468"/>
      <c r="O168" s="468"/>
      <c r="P168" s="468"/>
      <c r="Q168" s="468"/>
      <c r="R168" s="468"/>
      <c r="S168" s="475"/>
      <c r="T168" s="482"/>
      <c r="U168" s="489"/>
      <c r="V168" s="489"/>
      <c r="W168" s="489"/>
      <c r="X168" s="489"/>
      <c r="Y168" s="496"/>
      <c r="Z168" s="504"/>
      <c r="AA168" s="510"/>
      <c r="AB168" s="6" t="str">
        <f t="shared" si="18"/>
        <v/>
      </c>
      <c r="AC168" s="3" t="str">
        <f t="shared" si="19"/>
        <v/>
      </c>
      <c r="AF168" s="3" t="str">
        <f t="shared" si="20"/>
        <v/>
      </c>
    </row>
    <row r="169" spans="2:32" ht="21" customHeight="1">
      <c r="B169" s="1">
        <f t="shared" si="14"/>
        <v>0</v>
      </c>
      <c r="C169" s="1">
        <f t="shared" si="15"/>
        <v>0</v>
      </c>
      <c r="D169" s="1">
        <f t="shared" si="16"/>
        <v>0</v>
      </c>
      <c r="E169" s="1">
        <f t="shared" si="17"/>
        <v>0</v>
      </c>
      <c r="G169" s="422">
        <v>148</v>
      </c>
      <c r="H169" s="432"/>
      <c r="I169" s="440"/>
      <c r="J169" s="448"/>
      <c r="K169" s="453"/>
      <c r="L169" s="460"/>
      <c r="M169" s="468"/>
      <c r="N169" s="468"/>
      <c r="O169" s="468"/>
      <c r="P169" s="468"/>
      <c r="Q169" s="468"/>
      <c r="R169" s="468"/>
      <c r="S169" s="475"/>
      <c r="T169" s="482"/>
      <c r="U169" s="489"/>
      <c r="V169" s="489"/>
      <c r="W169" s="489"/>
      <c r="X169" s="489"/>
      <c r="Y169" s="496"/>
      <c r="Z169" s="504"/>
      <c r="AA169" s="510"/>
      <c r="AB169" s="6" t="str">
        <f t="shared" si="18"/>
        <v/>
      </c>
      <c r="AC169" s="3" t="str">
        <f t="shared" si="19"/>
        <v/>
      </c>
      <c r="AF169" s="3" t="str">
        <f t="shared" si="20"/>
        <v/>
      </c>
    </row>
    <row r="170" spans="2:32" ht="21" customHeight="1">
      <c r="B170" s="1">
        <f t="shared" si="14"/>
        <v>0</v>
      </c>
      <c r="C170" s="1">
        <f t="shared" si="15"/>
        <v>0</v>
      </c>
      <c r="D170" s="1">
        <f t="shared" si="16"/>
        <v>0</v>
      </c>
      <c r="E170" s="1">
        <f t="shared" si="17"/>
        <v>0</v>
      </c>
      <c r="G170" s="422">
        <v>149</v>
      </c>
      <c r="H170" s="432"/>
      <c r="I170" s="440"/>
      <c r="J170" s="448"/>
      <c r="K170" s="453"/>
      <c r="L170" s="460"/>
      <c r="M170" s="468"/>
      <c r="N170" s="468"/>
      <c r="O170" s="468"/>
      <c r="P170" s="468"/>
      <c r="Q170" s="468"/>
      <c r="R170" s="468"/>
      <c r="S170" s="475"/>
      <c r="T170" s="482"/>
      <c r="U170" s="489"/>
      <c r="V170" s="489"/>
      <c r="W170" s="489"/>
      <c r="X170" s="489"/>
      <c r="Y170" s="496"/>
      <c r="Z170" s="504"/>
      <c r="AA170" s="510"/>
      <c r="AB170" s="6" t="str">
        <f t="shared" si="18"/>
        <v/>
      </c>
      <c r="AC170" s="3" t="str">
        <f t="shared" si="19"/>
        <v/>
      </c>
      <c r="AF170" s="3" t="str">
        <f t="shared" si="20"/>
        <v/>
      </c>
    </row>
    <row r="171" spans="2:32" ht="21" customHeight="1">
      <c r="B171" s="1">
        <f t="shared" si="14"/>
        <v>0</v>
      </c>
      <c r="C171" s="1">
        <f t="shared" si="15"/>
        <v>0</v>
      </c>
      <c r="D171" s="1">
        <f t="shared" si="16"/>
        <v>0</v>
      </c>
      <c r="E171" s="1">
        <f t="shared" si="17"/>
        <v>0</v>
      </c>
      <c r="G171" s="423">
        <v>150</v>
      </c>
      <c r="H171" s="433"/>
      <c r="I171" s="441"/>
      <c r="J171" s="449"/>
      <c r="K171" s="454"/>
      <c r="L171" s="461"/>
      <c r="M171" s="469"/>
      <c r="N171" s="469"/>
      <c r="O171" s="469"/>
      <c r="P171" s="469"/>
      <c r="Q171" s="469"/>
      <c r="R171" s="469"/>
      <c r="S171" s="476"/>
      <c r="T171" s="483"/>
      <c r="U171" s="490"/>
      <c r="V171" s="490"/>
      <c r="W171" s="490"/>
      <c r="X171" s="490"/>
      <c r="Y171" s="497"/>
      <c r="Z171" s="505"/>
      <c r="AA171" s="510"/>
      <c r="AB171" s="6" t="str">
        <f t="shared" si="18"/>
        <v/>
      </c>
      <c r="AC171" s="3" t="str">
        <f t="shared" si="19"/>
        <v/>
      </c>
      <c r="AF171" s="3" t="str">
        <f t="shared" si="20"/>
        <v/>
      </c>
    </row>
    <row r="172" spans="2:32" ht="21" customHeight="1">
      <c r="B172" s="1">
        <f t="shared" si="14"/>
        <v>0</v>
      </c>
      <c r="C172" s="1">
        <f t="shared" si="15"/>
        <v>0</v>
      </c>
      <c r="D172" s="1">
        <f t="shared" si="16"/>
        <v>0</v>
      </c>
      <c r="E172" s="1">
        <f t="shared" si="17"/>
        <v>0</v>
      </c>
      <c r="G172" s="421">
        <v>151</v>
      </c>
      <c r="H172" s="431"/>
      <c r="I172" s="439"/>
      <c r="J172" s="447"/>
      <c r="K172" s="452"/>
      <c r="L172" s="462"/>
      <c r="M172" s="467"/>
      <c r="N172" s="467"/>
      <c r="O172" s="467"/>
      <c r="P172" s="467"/>
      <c r="Q172" s="467"/>
      <c r="R172" s="467"/>
      <c r="S172" s="474"/>
      <c r="T172" s="481"/>
      <c r="U172" s="488"/>
      <c r="V172" s="488"/>
      <c r="W172" s="488"/>
      <c r="X172" s="488"/>
      <c r="Y172" s="498"/>
      <c r="Z172" s="506"/>
      <c r="AA172" s="510"/>
      <c r="AB172" s="6" t="str">
        <f t="shared" si="18"/>
        <v/>
      </c>
      <c r="AC172" s="3" t="str">
        <f t="shared" si="19"/>
        <v/>
      </c>
      <c r="AF172" s="3" t="str">
        <f t="shared" si="20"/>
        <v/>
      </c>
    </row>
    <row r="173" spans="2:32" ht="21" customHeight="1">
      <c r="B173" s="1">
        <f t="shared" si="14"/>
        <v>0</v>
      </c>
      <c r="C173" s="1">
        <f t="shared" si="15"/>
        <v>0</v>
      </c>
      <c r="D173" s="1">
        <f t="shared" si="16"/>
        <v>0</v>
      </c>
      <c r="E173" s="1">
        <f t="shared" si="17"/>
        <v>0</v>
      </c>
      <c r="G173" s="422">
        <v>152</v>
      </c>
      <c r="H173" s="432"/>
      <c r="I173" s="440"/>
      <c r="J173" s="448"/>
      <c r="K173" s="453"/>
      <c r="L173" s="460"/>
      <c r="M173" s="468"/>
      <c r="N173" s="468"/>
      <c r="O173" s="468"/>
      <c r="P173" s="468"/>
      <c r="Q173" s="468"/>
      <c r="R173" s="468"/>
      <c r="S173" s="475"/>
      <c r="T173" s="482"/>
      <c r="U173" s="489"/>
      <c r="V173" s="489"/>
      <c r="W173" s="489"/>
      <c r="X173" s="489"/>
      <c r="Y173" s="496"/>
      <c r="Z173" s="504"/>
      <c r="AA173" s="510"/>
      <c r="AB173" s="6" t="str">
        <f t="shared" si="18"/>
        <v/>
      </c>
      <c r="AC173" s="3" t="str">
        <f t="shared" si="19"/>
        <v/>
      </c>
      <c r="AF173" s="3" t="str">
        <f t="shared" si="20"/>
        <v/>
      </c>
    </row>
    <row r="174" spans="2:32" ht="21" customHeight="1">
      <c r="B174" s="1">
        <f t="shared" si="14"/>
        <v>0</v>
      </c>
      <c r="C174" s="1">
        <f t="shared" si="15"/>
        <v>0</v>
      </c>
      <c r="D174" s="1">
        <f t="shared" si="16"/>
        <v>0</v>
      </c>
      <c r="E174" s="1">
        <f t="shared" si="17"/>
        <v>0</v>
      </c>
      <c r="G174" s="422">
        <v>153</v>
      </c>
      <c r="H174" s="432"/>
      <c r="I174" s="440"/>
      <c r="J174" s="448"/>
      <c r="K174" s="453"/>
      <c r="L174" s="460"/>
      <c r="M174" s="468"/>
      <c r="N174" s="468"/>
      <c r="O174" s="468"/>
      <c r="P174" s="468"/>
      <c r="Q174" s="468"/>
      <c r="R174" s="468"/>
      <c r="S174" s="475"/>
      <c r="T174" s="482"/>
      <c r="U174" s="489"/>
      <c r="V174" s="489"/>
      <c r="W174" s="489"/>
      <c r="X174" s="489"/>
      <c r="Y174" s="496"/>
      <c r="Z174" s="504"/>
      <c r="AA174" s="510"/>
      <c r="AB174" s="6" t="str">
        <f t="shared" si="18"/>
        <v/>
      </c>
      <c r="AC174" s="3" t="str">
        <f t="shared" si="19"/>
        <v/>
      </c>
      <c r="AF174" s="3" t="str">
        <f t="shared" si="20"/>
        <v/>
      </c>
    </row>
    <row r="175" spans="2:32" ht="21" customHeight="1">
      <c r="B175" s="1">
        <f t="shared" si="14"/>
        <v>0</v>
      </c>
      <c r="C175" s="1">
        <f t="shared" si="15"/>
        <v>0</v>
      </c>
      <c r="D175" s="1">
        <f t="shared" si="16"/>
        <v>0</v>
      </c>
      <c r="E175" s="1">
        <f t="shared" si="17"/>
        <v>0</v>
      </c>
      <c r="G175" s="422">
        <v>154</v>
      </c>
      <c r="H175" s="432"/>
      <c r="I175" s="440"/>
      <c r="J175" s="448"/>
      <c r="K175" s="453"/>
      <c r="L175" s="460"/>
      <c r="M175" s="468"/>
      <c r="N175" s="468"/>
      <c r="O175" s="468"/>
      <c r="P175" s="468"/>
      <c r="Q175" s="468"/>
      <c r="R175" s="468"/>
      <c r="S175" s="475"/>
      <c r="T175" s="482"/>
      <c r="U175" s="489"/>
      <c r="V175" s="489"/>
      <c r="W175" s="489"/>
      <c r="X175" s="489"/>
      <c r="Y175" s="496"/>
      <c r="Z175" s="504"/>
      <c r="AA175" s="510"/>
      <c r="AB175" s="6" t="str">
        <f t="shared" si="18"/>
        <v/>
      </c>
      <c r="AC175" s="3" t="str">
        <f t="shared" si="19"/>
        <v/>
      </c>
      <c r="AF175" s="3" t="str">
        <f t="shared" si="20"/>
        <v/>
      </c>
    </row>
    <row r="176" spans="2:32" ht="21" customHeight="1">
      <c r="B176" s="1">
        <f t="shared" si="14"/>
        <v>0</v>
      </c>
      <c r="C176" s="1">
        <f t="shared" si="15"/>
        <v>0</v>
      </c>
      <c r="D176" s="1">
        <f t="shared" si="16"/>
        <v>0</v>
      </c>
      <c r="E176" s="1">
        <f t="shared" si="17"/>
        <v>0</v>
      </c>
      <c r="G176" s="423">
        <v>155</v>
      </c>
      <c r="H176" s="433"/>
      <c r="I176" s="441"/>
      <c r="J176" s="449"/>
      <c r="K176" s="454"/>
      <c r="L176" s="461"/>
      <c r="M176" s="469"/>
      <c r="N176" s="469"/>
      <c r="O176" s="469"/>
      <c r="P176" s="469"/>
      <c r="Q176" s="469"/>
      <c r="R176" s="469"/>
      <c r="S176" s="476"/>
      <c r="T176" s="483"/>
      <c r="U176" s="490"/>
      <c r="V176" s="490"/>
      <c r="W176" s="490"/>
      <c r="X176" s="490"/>
      <c r="Y176" s="497"/>
      <c r="Z176" s="505"/>
      <c r="AA176" s="510"/>
      <c r="AB176" s="6" t="str">
        <f t="shared" si="18"/>
        <v/>
      </c>
      <c r="AC176" s="3" t="str">
        <f t="shared" si="19"/>
        <v/>
      </c>
      <c r="AF176" s="3" t="str">
        <f t="shared" si="20"/>
        <v/>
      </c>
    </row>
    <row r="177" spans="2:32" ht="21" customHeight="1">
      <c r="B177" s="1">
        <f t="shared" si="14"/>
        <v>0</v>
      </c>
      <c r="C177" s="1">
        <f t="shared" si="15"/>
        <v>0</v>
      </c>
      <c r="D177" s="1">
        <f t="shared" si="16"/>
        <v>0</v>
      </c>
      <c r="E177" s="1">
        <f t="shared" si="17"/>
        <v>0</v>
      </c>
      <c r="G177" s="421">
        <v>156</v>
      </c>
      <c r="H177" s="431"/>
      <c r="I177" s="439"/>
      <c r="J177" s="447"/>
      <c r="K177" s="452"/>
      <c r="L177" s="462"/>
      <c r="M177" s="467"/>
      <c r="N177" s="467"/>
      <c r="O177" s="467"/>
      <c r="P177" s="467"/>
      <c r="Q177" s="467"/>
      <c r="R177" s="467"/>
      <c r="S177" s="474"/>
      <c r="T177" s="481"/>
      <c r="U177" s="488"/>
      <c r="V177" s="488"/>
      <c r="W177" s="488"/>
      <c r="X177" s="488"/>
      <c r="Y177" s="498"/>
      <c r="Z177" s="506"/>
      <c r="AA177" s="510"/>
      <c r="AB177" s="6" t="str">
        <f t="shared" si="18"/>
        <v/>
      </c>
      <c r="AC177" s="3" t="str">
        <f t="shared" si="19"/>
        <v/>
      </c>
      <c r="AF177" s="3" t="str">
        <f t="shared" si="20"/>
        <v/>
      </c>
    </row>
    <row r="178" spans="2:32" ht="21" customHeight="1">
      <c r="B178" s="1">
        <f t="shared" si="14"/>
        <v>0</v>
      </c>
      <c r="C178" s="1">
        <f t="shared" si="15"/>
        <v>0</v>
      </c>
      <c r="D178" s="1">
        <f t="shared" si="16"/>
        <v>0</v>
      </c>
      <c r="E178" s="1">
        <f t="shared" si="17"/>
        <v>0</v>
      </c>
      <c r="G178" s="422">
        <v>157</v>
      </c>
      <c r="H178" s="432"/>
      <c r="I178" s="440"/>
      <c r="J178" s="448"/>
      <c r="K178" s="453"/>
      <c r="L178" s="460"/>
      <c r="M178" s="468"/>
      <c r="N178" s="468"/>
      <c r="O178" s="468"/>
      <c r="P178" s="468"/>
      <c r="Q178" s="468"/>
      <c r="R178" s="468"/>
      <c r="S178" s="475"/>
      <c r="T178" s="482"/>
      <c r="U178" s="489"/>
      <c r="V178" s="489"/>
      <c r="W178" s="489"/>
      <c r="X178" s="489"/>
      <c r="Y178" s="496"/>
      <c r="Z178" s="504"/>
      <c r="AA178" s="510"/>
      <c r="AB178" s="6" t="str">
        <f t="shared" si="18"/>
        <v/>
      </c>
      <c r="AC178" s="3" t="str">
        <f t="shared" si="19"/>
        <v/>
      </c>
      <c r="AF178" s="3" t="str">
        <f t="shared" si="20"/>
        <v/>
      </c>
    </row>
    <row r="179" spans="2:32" ht="21" customHeight="1">
      <c r="B179" s="1">
        <f t="shared" si="14"/>
        <v>0</v>
      </c>
      <c r="C179" s="1">
        <f t="shared" si="15"/>
        <v>0</v>
      </c>
      <c r="D179" s="1">
        <f t="shared" si="16"/>
        <v>0</v>
      </c>
      <c r="E179" s="1">
        <f t="shared" si="17"/>
        <v>0</v>
      </c>
      <c r="G179" s="422">
        <v>158</v>
      </c>
      <c r="H179" s="432"/>
      <c r="I179" s="440"/>
      <c r="J179" s="448"/>
      <c r="K179" s="453"/>
      <c r="L179" s="460"/>
      <c r="M179" s="468"/>
      <c r="N179" s="468"/>
      <c r="O179" s="468"/>
      <c r="P179" s="468"/>
      <c r="Q179" s="468"/>
      <c r="R179" s="468"/>
      <c r="S179" s="475"/>
      <c r="T179" s="482"/>
      <c r="U179" s="489"/>
      <c r="V179" s="489"/>
      <c r="W179" s="489"/>
      <c r="X179" s="489"/>
      <c r="Y179" s="496"/>
      <c r="Z179" s="504"/>
      <c r="AA179" s="510"/>
      <c r="AB179" s="6" t="str">
        <f t="shared" si="18"/>
        <v/>
      </c>
      <c r="AC179" s="3" t="str">
        <f t="shared" si="19"/>
        <v/>
      </c>
      <c r="AF179" s="3" t="str">
        <f t="shared" si="20"/>
        <v/>
      </c>
    </row>
    <row r="180" spans="2:32" ht="21" customHeight="1">
      <c r="B180" s="1">
        <f t="shared" si="14"/>
        <v>0</v>
      </c>
      <c r="C180" s="1">
        <f t="shared" si="15"/>
        <v>0</v>
      </c>
      <c r="D180" s="1">
        <f t="shared" si="16"/>
        <v>0</v>
      </c>
      <c r="E180" s="1">
        <f t="shared" si="17"/>
        <v>0</v>
      </c>
      <c r="G180" s="422">
        <v>159</v>
      </c>
      <c r="H180" s="432"/>
      <c r="I180" s="440"/>
      <c r="J180" s="448"/>
      <c r="K180" s="453"/>
      <c r="L180" s="460"/>
      <c r="M180" s="468"/>
      <c r="N180" s="468"/>
      <c r="O180" s="468"/>
      <c r="P180" s="468"/>
      <c r="Q180" s="468"/>
      <c r="R180" s="468"/>
      <c r="S180" s="475"/>
      <c r="T180" s="482"/>
      <c r="U180" s="489"/>
      <c r="V180" s="489"/>
      <c r="W180" s="489"/>
      <c r="X180" s="489"/>
      <c r="Y180" s="496"/>
      <c r="Z180" s="504"/>
      <c r="AA180" s="510"/>
      <c r="AB180" s="6" t="str">
        <f t="shared" si="18"/>
        <v/>
      </c>
      <c r="AC180" s="3" t="str">
        <f t="shared" si="19"/>
        <v/>
      </c>
      <c r="AF180" s="3" t="str">
        <f t="shared" si="20"/>
        <v/>
      </c>
    </row>
    <row r="181" spans="2:32" ht="21" customHeight="1">
      <c r="B181" s="1">
        <f t="shared" si="14"/>
        <v>0</v>
      </c>
      <c r="C181" s="1">
        <f t="shared" si="15"/>
        <v>0</v>
      </c>
      <c r="D181" s="1">
        <f t="shared" si="16"/>
        <v>0</v>
      </c>
      <c r="E181" s="1">
        <f t="shared" si="17"/>
        <v>0</v>
      </c>
      <c r="G181" s="423">
        <v>160</v>
      </c>
      <c r="H181" s="433"/>
      <c r="I181" s="441"/>
      <c r="J181" s="449"/>
      <c r="K181" s="454"/>
      <c r="L181" s="461"/>
      <c r="M181" s="469"/>
      <c r="N181" s="469"/>
      <c r="O181" s="469"/>
      <c r="P181" s="469"/>
      <c r="Q181" s="469"/>
      <c r="R181" s="469"/>
      <c r="S181" s="476"/>
      <c r="T181" s="483"/>
      <c r="U181" s="490"/>
      <c r="V181" s="490"/>
      <c r="W181" s="490"/>
      <c r="X181" s="490"/>
      <c r="Y181" s="497"/>
      <c r="Z181" s="505"/>
      <c r="AA181" s="510"/>
      <c r="AB181" s="6" t="str">
        <f t="shared" si="18"/>
        <v/>
      </c>
      <c r="AC181" s="3" t="str">
        <f t="shared" si="19"/>
        <v/>
      </c>
      <c r="AF181" s="3" t="str">
        <f t="shared" si="20"/>
        <v/>
      </c>
    </row>
    <row r="182" spans="2:32" ht="21" customHeight="1">
      <c r="B182" s="1">
        <f t="shared" si="14"/>
        <v>0</v>
      </c>
      <c r="C182" s="1">
        <f t="shared" si="15"/>
        <v>0</v>
      </c>
      <c r="D182" s="1">
        <f t="shared" si="16"/>
        <v>0</v>
      </c>
      <c r="E182" s="1">
        <f t="shared" si="17"/>
        <v>0</v>
      </c>
      <c r="G182" s="421">
        <v>161</v>
      </c>
      <c r="H182" s="431"/>
      <c r="I182" s="439"/>
      <c r="J182" s="447"/>
      <c r="K182" s="452"/>
      <c r="L182" s="462"/>
      <c r="M182" s="467"/>
      <c r="N182" s="467"/>
      <c r="O182" s="467"/>
      <c r="P182" s="467"/>
      <c r="Q182" s="467"/>
      <c r="R182" s="467"/>
      <c r="S182" s="474"/>
      <c r="T182" s="481"/>
      <c r="U182" s="488"/>
      <c r="V182" s="488"/>
      <c r="W182" s="488"/>
      <c r="X182" s="488"/>
      <c r="Y182" s="498"/>
      <c r="Z182" s="506"/>
      <c r="AA182" s="510"/>
      <c r="AB182" s="6" t="str">
        <f t="shared" si="18"/>
        <v/>
      </c>
      <c r="AC182" s="3" t="str">
        <f t="shared" si="19"/>
        <v/>
      </c>
      <c r="AF182" s="3" t="str">
        <f t="shared" si="20"/>
        <v/>
      </c>
    </row>
    <row r="183" spans="2:32" ht="21" customHeight="1">
      <c r="B183" s="1">
        <f t="shared" si="14"/>
        <v>0</v>
      </c>
      <c r="C183" s="1">
        <f t="shared" si="15"/>
        <v>0</v>
      </c>
      <c r="D183" s="1">
        <f t="shared" si="16"/>
        <v>0</v>
      </c>
      <c r="E183" s="1">
        <f t="shared" si="17"/>
        <v>0</v>
      </c>
      <c r="G183" s="422">
        <v>162</v>
      </c>
      <c r="H183" s="432"/>
      <c r="I183" s="440"/>
      <c r="J183" s="448"/>
      <c r="K183" s="453"/>
      <c r="L183" s="460"/>
      <c r="M183" s="468"/>
      <c r="N183" s="468"/>
      <c r="O183" s="468"/>
      <c r="P183" s="468"/>
      <c r="Q183" s="468"/>
      <c r="R183" s="468"/>
      <c r="S183" s="475"/>
      <c r="T183" s="482"/>
      <c r="U183" s="489"/>
      <c r="V183" s="489"/>
      <c r="W183" s="489"/>
      <c r="X183" s="489"/>
      <c r="Y183" s="496"/>
      <c r="Z183" s="504"/>
      <c r="AA183" s="510"/>
      <c r="AB183" s="6" t="str">
        <f t="shared" si="18"/>
        <v/>
      </c>
      <c r="AC183" s="3" t="str">
        <f t="shared" si="19"/>
        <v/>
      </c>
      <c r="AF183" s="3" t="str">
        <f t="shared" si="20"/>
        <v/>
      </c>
    </row>
    <row r="184" spans="2:32" ht="21" customHeight="1">
      <c r="B184" s="1">
        <f t="shared" si="14"/>
        <v>0</v>
      </c>
      <c r="C184" s="1">
        <f t="shared" si="15"/>
        <v>0</v>
      </c>
      <c r="D184" s="1">
        <f t="shared" si="16"/>
        <v>0</v>
      </c>
      <c r="E184" s="1">
        <f t="shared" si="17"/>
        <v>0</v>
      </c>
      <c r="G184" s="422">
        <v>163</v>
      </c>
      <c r="H184" s="432"/>
      <c r="I184" s="440"/>
      <c r="J184" s="448"/>
      <c r="K184" s="453"/>
      <c r="L184" s="460"/>
      <c r="M184" s="468"/>
      <c r="N184" s="468"/>
      <c r="O184" s="468"/>
      <c r="P184" s="468"/>
      <c r="Q184" s="468"/>
      <c r="R184" s="468"/>
      <c r="S184" s="475"/>
      <c r="T184" s="482"/>
      <c r="U184" s="489"/>
      <c r="V184" s="489"/>
      <c r="W184" s="489"/>
      <c r="X184" s="489"/>
      <c r="Y184" s="496"/>
      <c r="Z184" s="504"/>
      <c r="AA184" s="510"/>
      <c r="AB184" s="6" t="str">
        <f t="shared" si="18"/>
        <v/>
      </c>
      <c r="AC184" s="3" t="str">
        <f t="shared" si="19"/>
        <v/>
      </c>
      <c r="AF184" s="3" t="str">
        <f t="shared" si="20"/>
        <v/>
      </c>
    </row>
    <row r="185" spans="2:32" ht="21" customHeight="1">
      <c r="B185" s="1">
        <f t="shared" si="14"/>
        <v>0</v>
      </c>
      <c r="C185" s="1">
        <f t="shared" si="15"/>
        <v>0</v>
      </c>
      <c r="D185" s="1">
        <f t="shared" si="16"/>
        <v>0</v>
      </c>
      <c r="E185" s="1">
        <f t="shared" si="17"/>
        <v>0</v>
      </c>
      <c r="G185" s="422">
        <v>164</v>
      </c>
      <c r="H185" s="432"/>
      <c r="I185" s="440"/>
      <c r="J185" s="448"/>
      <c r="K185" s="453"/>
      <c r="L185" s="460"/>
      <c r="M185" s="468"/>
      <c r="N185" s="468"/>
      <c r="O185" s="468"/>
      <c r="P185" s="468"/>
      <c r="Q185" s="468"/>
      <c r="R185" s="468"/>
      <c r="S185" s="475"/>
      <c r="T185" s="482"/>
      <c r="U185" s="489"/>
      <c r="V185" s="489"/>
      <c r="W185" s="489"/>
      <c r="X185" s="489"/>
      <c r="Y185" s="496"/>
      <c r="Z185" s="504"/>
      <c r="AA185" s="510"/>
      <c r="AB185" s="6" t="str">
        <f t="shared" si="18"/>
        <v/>
      </c>
      <c r="AC185" s="3" t="str">
        <f t="shared" si="19"/>
        <v/>
      </c>
      <c r="AF185" s="3" t="str">
        <f t="shared" si="20"/>
        <v/>
      </c>
    </row>
    <row r="186" spans="2:32" ht="21" customHeight="1">
      <c r="B186" s="1">
        <f t="shared" si="14"/>
        <v>0</v>
      </c>
      <c r="C186" s="1">
        <f t="shared" si="15"/>
        <v>0</v>
      </c>
      <c r="D186" s="1">
        <f t="shared" si="16"/>
        <v>0</v>
      </c>
      <c r="E186" s="1">
        <f t="shared" si="17"/>
        <v>0</v>
      </c>
      <c r="G186" s="424">
        <v>165</v>
      </c>
      <c r="H186" s="434"/>
      <c r="I186" s="442"/>
      <c r="J186" s="450"/>
      <c r="K186" s="455"/>
      <c r="L186" s="463"/>
      <c r="M186" s="470"/>
      <c r="N186" s="470"/>
      <c r="O186" s="470"/>
      <c r="P186" s="470"/>
      <c r="Q186" s="470"/>
      <c r="R186" s="470"/>
      <c r="S186" s="477"/>
      <c r="T186" s="484"/>
      <c r="U186" s="491"/>
      <c r="V186" s="491"/>
      <c r="W186" s="491"/>
      <c r="X186" s="491"/>
      <c r="Y186" s="499"/>
      <c r="Z186" s="507"/>
      <c r="AA186" s="510"/>
      <c r="AB186" s="6" t="str">
        <f t="shared" si="18"/>
        <v/>
      </c>
      <c r="AC186" s="3" t="str">
        <f t="shared" si="19"/>
        <v/>
      </c>
      <c r="AF186" s="3" t="str">
        <f t="shared" si="20"/>
        <v/>
      </c>
    </row>
    <row r="187" spans="2:32" ht="21" customHeight="1">
      <c r="B187" s="1">
        <f t="shared" si="14"/>
        <v>0</v>
      </c>
      <c r="C187" s="1">
        <f t="shared" si="15"/>
        <v>0</v>
      </c>
      <c r="D187" s="1">
        <f t="shared" si="16"/>
        <v>0</v>
      </c>
      <c r="E187" s="1">
        <f t="shared" si="17"/>
        <v>0</v>
      </c>
      <c r="G187" s="425">
        <v>166</v>
      </c>
      <c r="H187" s="435"/>
      <c r="I187" s="443"/>
      <c r="J187" s="451"/>
      <c r="K187" s="456"/>
      <c r="L187" s="464"/>
      <c r="M187" s="471"/>
      <c r="N187" s="471"/>
      <c r="O187" s="471"/>
      <c r="P187" s="471"/>
      <c r="Q187" s="471"/>
      <c r="R187" s="471"/>
      <c r="S187" s="478"/>
      <c r="T187" s="485"/>
      <c r="U187" s="492"/>
      <c r="V187" s="492"/>
      <c r="W187" s="492"/>
      <c r="X187" s="492"/>
      <c r="Y187" s="495"/>
      <c r="Z187" s="503"/>
      <c r="AA187" s="510"/>
      <c r="AB187" s="6" t="str">
        <f t="shared" si="18"/>
        <v/>
      </c>
      <c r="AC187" s="3" t="str">
        <f t="shared" si="19"/>
        <v/>
      </c>
      <c r="AF187" s="3" t="str">
        <f t="shared" si="20"/>
        <v/>
      </c>
    </row>
    <row r="188" spans="2:32" ht="21" customHeight="1">
      <c r="B188" s="1">
        <f t="shared" si="14"/>
        <v>0</v>
      </c>
      <c r="C188" s="1">
        <f t="shared" si="15"/>
        <v>0</v>
      </c>
      <c r="D188" s="1">
        <f t="shared" si="16"/>
        <v>0</v>
      </c>
      <c r="E188" s="1">
        <f t="shared" si="17"/>
        <v>0</v>
      </c>
      <c r="G188" s="422">
        <v>167</v>
      </c>
      <c r="H188" s="432"/>
      <c r="I188" s="440"/>
      <c r="J188" s="448"/>
      <c r="K188" s="453"/>
      <c r="L188" s="460"/>
      <c r="M188" s="468"/>
      <c r="N188" s="468"/>
      <c r="O188" s="468"/>
      <c r="P188" s="468"/>
      <c r="Q188" s="468"/>
      <c r="R188" s="468"/>
      <c r="S188" s="475"/>
      <c r="T188" s="482"/>
      <c r="U188" s="489"/>
      <c r="V188" s="489"/>
      <c r="W188" s="489"/>
      <c r="X188" s="489"/>
      <c r="Y188" s="496"/>
      <c r="Z188" s="504"/>
      <c r="AA188" s="510"/>
      <c r="AB188" s="6" t="str">
        <f t="shared" si="18"/>
        <v/>
      </c>
      <c r="AC188" s="3" t="str">
        <f t="shared" si="19"/>
        <v/>
      </c>
      <c r="AF188" s="3" t="str">
        <f t="shared" si="20"/>
        <v/>
      </c>
    </row>
    <row r="189" spans="2:32" ht="21" customHeight="1">
      <c r="B189" s="1">
        <f t="shared" si="14"/>
        <v>0</v>
      </c>
      <c r="C189" s="1">
        <f t="shared" si="15"/>
        <v>0</v>
      </c>
      <c r="D189" s="1">
        <f t="shared" si="16"/>
        <v>0</v>
      </c>
      <c r="E189" s="1">
        <f t="shared" si="17"/>
        <v>0</v>
      </c>
      <c r="G189" s="422">
        <v>168</v>
      </c>
      <c r="H189" s="432"/>
      <c r="I189" s="440"/>
      <c r="J189" s="448"/>
      <c r="K189" s="453"/>
      <c r="L189" s="460"/>
      <c r="M189" s="468"/>
      <c r="N189" s="468"/>
      <c r="O189" s="468"/>
      <c r="P189" s="468"/>
      <c r="Q189" s="468"/>
      <c r="R189" s="468"/>
      <c r="S189" s="475"/>
      <c r="T189" s="482"/>
      <c r="U189" s="489"/>
      <c r="V189" s="489"/>
      <c r="W189" s="489"/>
      <c r="X189" s="489"/>
      <c r="Y189" s="496"/>
      <c r="Z189" s="504"/>
      <c r="AA189" s="510"/>
      <c r="AB189" s="6" t="str">
        <f t="shared" si="18"/>
        <v/>
      </c>
      <c r="AC189" s="3" t="str">
        <f t="shared" si="19"/>
        <v/>
      </c>
      <c r="AF189" s="3" t="str">
        <f t="shared" si="20"/>
        <v/>
      </c>
    </row>
    <row r="190" spans="2:32" ht="21" customHeight="1">
      <c r="B190" s="1">
        <f t="shared" si="14"/>
        <v>0</v>
      </c>
      <c r="C190" s="1">
        <f t="shared" si="15"/>
        <v>0</v>
      </c>
      <c r="D190" s="1">
        <f t="shared" si="16"/>
        <v>0</v>
      </c>
      <c r="E190" s="1">
        <f t="shared" si="17"/>
        <v>0</v>
      </c>
      <c r="G190" s="422">
        <v>169</v>
      </c>
      <c r="H190" s="432"/>
      <c r="I190" s="440"/>
      <c r="J190" s="448"/>
      <c r="K190" s="453"/>
      <c r="L190" s="460"/>
      <c r="M190" s="468"/>
      <c r="N190" s="468"/>
      <c r="O190" s="468"/>
      <c r="P190" s="468"/>
      <c r="Q190" s="468"/>
      <c r="R190" s="468"/>
      <c r="S190" s="475"/>
      <c r="T190" s="482"/>
      <c r="U190" s="489"/>
      <c r="V190" s="489"/>
      <c r="W190" s="489"/>
      <c r="X190" s="489"/>
      <c r="Y190" s="496"/>
      <c r="Z190" s="504"/>
      <c r="AA190" s="510"/>
      <c r="AB190" s="6" t="str">
        <f t="shared" si="18"/>
        <v/>
      </c>
      <c r="AC190" s="3" t="str">
        <f t="shared" si="19"/>
        <v/>
      </c>
      <c r="AF190" s="3" t="str">
        <f t="shared" si="20"/>
        <v/>
      </c>
    </row>
    <row r="191" spans="2:32" ht="21" customHeight="1">
      <c r="B191" s="1">
        <f t="shared" si="14"/>
        <v>0</v>
      </c>
      <c r="C191" s="1">
        <f t="shared" si="15"/>
        <v>0</v>
      </c>
      <c r="D191" s="1">
        <f t="shared" si="16"/>
        <v>0</v>
      </c>
      <c r="E191" s="1">
        <f t="shared" si="17"/>
        <v>0</v>
      </c>
      <c r="G191" s="423">
        <v>170</v>
      </c>
      <c r="H191" s="433"/>
      <c r="I191" s="441"/>
      <c r="J191" s="449"/>
      <c r="K191" s="454"/>
      <c r="L191" s="461"/>
      <c r="M191" s="469"/>
      <c r="N191" s="469"/>
      <c r="O191" s="469"/>
      <c r="P191" s="469"/>
      <c r="Q191" s="469"/>
      <c r="R191" s="469"/>
      <c r="S191" s="476"/>
      <c r="T191" s="483"/>
      <c r="U191" s="490"/>
      <c r="V191" s="490"/>
      <c r="W191" s="490"/>
      <c r="X191" s="490"/>
      <c r="Y191" s="497"/>
      <c r="Z191" s="505"/>
      <c r="AA191" s="510"/>
      <c r="AB191" s="6" t="str">
        <f t="shared" si="18"/>
        <v/>
      </c>
      <c r="AC191" s="3" t="str">
        <f t="shared" si="19"/>
        <v/>
      </c>
      <c r="AF191" s="3" t="str">
        <f t="shared" si="20"/>
        <v/>
      </c>
    </row>
    <row r="192" spans="2:32" ht="21" customHeight="1">
      <c r="B192" s="1">
        <f t="shared" si="14"/>
        <v>0</v>
      </c>
      <c r="C192" s="1">
        <f t="shared" si="15"/>
        <v>0</v>
      </c>
      <c r="D192" s="1">
        <f t="shared" si="16"/>
        <v>0</v>
      </c>
      <c r="E192" s="1">
        <f t="shared" si="17"/>
        <v>0</v>
      </c>
      <c r="G192" s="421">
        <v>171</v>
      </c>
      <c r="H192" s="431"/>
      <c r="I192" s="439"/>
      <c r="J192" s="447"/>
      <c r="K192" s="452"/>
      <c r="L192" s="462"/>
      <c r="M192" s="467"/>
      <c r="N192" s="467"/>
      <c r="O192" s="467"/>
      <c r="P192" s="467"/>
      <c r="Q192" s="467"/>
      <c r="R192" s="467"/>
      <c r="S192" s="474"/>
      <c r="T192" s="481"/>
      <c r="U192" s="488"/>
      <c r="V192" s="488"/>
      <c r="W192" s="488"/>
      <c r="X192" s="488"/>
      <c r="Y192" s="498"/>
      <c r="Z192" s="506"/>
      <c r="AA192" s="510"/>
      <c r="AB192" s="6" t="str">
        <f t="shared" si="18"/>
        <v/>
      </c>
      <c r="AC192" s="3" t="str">
        <f t="shared" si="19"/>
        <v/>
      </c>
      <c r="AF192" s="3" t="str">
        <f t="shared" si="20"/>
        <v/>
      </c>
    </row>
    <row r="193" spans="2:32" ht="21" customHeight="1">
      <c r="B193" s="1">
        <f t="shared" si="14"/>
        <v>0</v>
      </c>
      <c r="C193" s="1">
        <f t="shared" si="15"/>
        <v>0</v>
      </c>
      <c r="D193" s="1">
        <f t="shared" si="16"/>
        <v>0</v>
      </c>
      <c r="E193" s="1">
        <f t="shared" si="17"/>
        <v>0</v>
      </c>
      <c r="G193" s="422">
        <v>172</v>
      </c>
      <c r="H193" s="432"/>
      <c r="I193" s="440"/>
      <c r="J193" s="448"/>
      <c r="K193" s="453"/>
      <c r="L193" s="460"/>
      <c r="M193" s="468"/>
      <c r="N193" s="468"/>
      <c r="O193" s="468"/>
      <c r="P193" s="468"/>
      <c r="Q193" s="468"/>
      <c r="R193" s="468"/>
      <c r="S193" s="475"/>
      <c r="T193" s="482"/>
      <c r="U193" s="489"/>
      <c r="V193" s="489"/>
      <c r="W193" s="489"/>
      <c r="X193" s="489"/>
      <c r="Y193" s="496"/>
      <c r="Z193" s="504"/>
      <c r="AA193" s="510"/>
      <c r="AB193" s="6" t="str">
        <f t="shared" si="18"/>
        <v/>
      </c>
      <c r="AC193" s="3" t="str">
        <f t="shared" si="19"/>
        <v/>
      </c>
      <c r="AF193" s="3" t="str">
        <f t="shared" si="20"/>
        <v/>
      </c>
    </row>
    <row r="194" spans="2:32" ht="21" customHeight="1">
      <c r="B194" s="1">
        <f t="shared" si="14"/>
        <v>0</v>
      </c>
      <c r="C194" s="1">
        <f t="shared" si="15"/>
        <v>0</v>
      </c>
      <c r="D194" s="1">
        <f t="shared" si="16"/>
        <v>0</v>
      </c>
      <c r="E194" s="1">
        <f t="shared" si="17"/>
        <v>0</v>
      </c>
      <c r="G194" s="422">
        <v>173</v>
      </c>
      <c r="H194" s="432"/>
      <c r="I194" s="440"/>
      <c r="J194" s="448"/>
      <c r="K194" s="453"/>
      <c r="L194" s="460"/>
      <c r="M194" s="468"/>
      <c r="N194" s="468"/>
      <c r="O194" s="468"/>
      <c r="P194" s="468"/>
      <c r="Q194" s="468"/>
      <c r="R194" s="468"/>
      <c r="S194" s="475"/>
      <c r="T194" s="482"/>
      <c r="U194" s="489"/>
      <c r="V194" s="489"/>
      <c r="W194" s="489"/>
      <c r="X194" s="489"/>
      <c r="Y194" s="496"/>
      <c r="Z194" s="504"/>
      <c r="AA194" s="510"/>
      <c r="AB194" s="6" t="str">
        <f t="shared" si="18"/>
        <v/>
      </c>
      <c r="AC194" s="3" t="str">
        <f t="shared" si="19"/>
        <v/>
      </c>
      <c r="AF194" s="3" t="str">
        <f t="shared" si="20"/>
        <v/>
      </c>
    </row>
    <row r="195" spans="2:32" ht="21" customHeight="1">
      <c r="B195" s="1">
        <f t="shared" si="14"/>
        <v>0</v>
      </c>
      <c r="C195" s="1">
        <f t="shared" si="15"/>
        <v>0</v>
      </c>
      <c r="D195" s="1">
        <f t="shared" si="16"/>
        <v>0</v>
      </c>
      <c r="E195" s="1">
        <f t="shared" si="17"/>
        <v>0</v>
      </c>
      <c r="G195" s="422">
        <v>174</v>
      </c>
      <c r="H195" s="432"/>
      <c r="I195" s="440"/>
      <c r="J195" s="448"/>
      <c r="K195" s="453"/>
      <c r="L195" s="460"/>
      <c r="M195" s="468"/>
      <c r="N195" s="468"/>
      <c r="O195" s="468"/>
      <c r="P195" s="468"/>
      <c r="Q195" s="468"/>
      <c r="R195" s="468"/>
      <c r="S195" s="475"/>
      <c r="T195" s="482"/>
      <c r="U195" s="489"/>
      <c r="V195" s="489"/>
      <c r="W195" s="489"/>
      <c r="X195" s="489"/>
      <c r="Y195" s="496"/>
      <c r="Z195" s="504"/>
      <c r="AA195" s="510"/>
      <c r="AB195" s="6" t="str">
        <f t="shared" si="18"/>
        <v/>
      </c>
      <c r="AC195" s="3" t="str">
        <f t="shared" si="19"/>
        <v/>
      </c>
      <c r="AF195" s="3" t="str">
        <f t="shared" si="20"/>
        <v/>
      </c>
    </row>
    <row r="196" spans="2:32" ht="21" customHeight="1">
      <c r="B196" s="1">
        <f t="shared" si="14"/>
        <v>0</v>
      </c>
      <c r="C196" s="1">
        <f t="shared" si="15"/>
        <v>0</v>
      </c>
      <c r="D196" s="1">
        <f t="shared" si="16"/>
        <v>0</v>
      </c>
      <c r="E196" s="1">
        <f t="shared" si="17"/>
        <v>0</v>
      </c>
      <c r="G196" s="423">
        <v>175</v>
      </c>
      <c r="H196" s="433"/>
      <c r="I196" s="441"/>
      <c r="J196" s="449"/>
      <c r="K196" s="454"/>
      <c r="L196" s="461"/>
      <c r="M196" s="469"/>
      <c r="N196" s="469"/>
      <c r="O196" s="469"/>
      <c r="P196" s="469"/>
      <c r="Q196" s="469"/>
      <c r="R196" s="469"/>
      <c r="S196" s="476"/>
      <c r="T196" s="483"/>
      <c r="U196" s="490"/>
      <c r="V196" s="490"/>
      <c r="W196" s="490"/>
      <c r="X196" s="490"/>
      <c r="Y196" s="497"/>
      <c r="Z196" s="505"/>
      <c r="AA196" s="510"/>
      <c r="AB196" s="6" t="str">
        <f t="shared" si="18"/>
        <v/>
      </c>
      <c r="AC196" s="3" t="str">
        <f t="shared" si="19"/>
        <v/>
      </c>
      <c r="AF196" s="3" t="str">
        <f t="shared" si="20"/>
        <v/>
      </c>
    </row>
    <row r="197" spans="2:32" ht="21" customHeight="1">
      <c r="B197" s="1">
        <f t="shared" si="14"/>
        <v>0</v>
      </c>
      <c r="C197" s="1">
        <f t="shared" si="15"/>
        <v>0</v>
      </c>
      <c r="D197" s="1">
        <f t="shared" si="16"/>
        <v>0</v>
      </c>
      <c r="E197" s="1">
        <f t="shared" si="17"/>
        <v>0</v>
      </c>
      <c r="G197" s="421">
        <v>176</v>
      </c>
      <c r="H197" s="431"/>
      <c r="I197" s="439"/>
      <c r="J197" s="447"/>
      <c r="K197" s="452"/>
      <c r="L197" s="462"/>
      <c r="M197" s="467"/>
      <c r="N197" s="467"/>
      <c r="O197" s="467"/>
      <c r="P197" s="467"/>
      <c r="Q197" s="467"/>
      <c r="R197" s="467"/>
      <c r="S197" s="474"/>
      <c r="T197" s="481"/>
      <c r="U197" s="488"/>
      <c r="V197" s="488"/>
      <c r="W197" s="488"/>
      <c r="X197" s="488"/>
      <c r="Y197" s="498"/>
      <c r="Z197" s="506"/>
      <c r="AA197" s="510"/>
      <c r="AB197" s="6" t="str">
        <f t="shared" si="18"/>
        <v/>
      </c>
      <c r="AC197" s="3" t="str">
        <f t="shared" si="19"/>
        <v/>
      </c>
      <c r="AF197" s="3" t="str">
        <f t="shared" si="20"/>
        <v/>
      </c>
    </row>
    <row r="198" spans="2:32" ht="21" customHeight="1">
      <c r="B198" s="1">
        <f t="shared" si="14"/>
        <v>0</v>
      </c>
      <c r="C198" s="1">
        <f t="shared" si="15"/>
        <v>0</v>
      </c>
      <c r="D198" s="1">
        <f t="shared" si="16"/>
        <v>0</v>
      </c>
      <c r="E198" s="1">
        <f t="shared" si="17"/>
        <v>0</v>
      </c>
      <c r="G198" s="422">
        <v>177</v>
      </c>
      <c r="H198" s="432"/>
      <c r="I198" s="440"/>
      <c r="J198" s="448"/>
      <c r="K198" s="453"/>
      <c r="L198" s="460"/>
      <c r="M198" s="468"/>
      <c r="N198" s="468"/>
      <c r="O198" s="468"/>
      <c r="P198" s="468"/>
      <c r="Q198" s="468"/>
      <c r="R198" s="468"/>
      <c r="S198" s="475"/>
      <c r="T198" s="482"/>
      <c r="U198" s="489"/>
      <c r="V198" s="489"/>
      <c r="W198" s="489"/>
      <c r="X198" s="489"/>
      <c r="Y198" s="496"/>
      <c r="Z198" s="504"/>
      <c r="AA198" s="510"/>
      <c r="AB198" s="6" t="str">
        <f t="shared" si="18"/>
        <v/>
      </c>
      <c r="AC198" s="3" t="str">
        <f t="shared" si="19"/>
        <v/>
      </c>
      <c r="AF198" s="3" t="str">
        <f t="shared" si="20"/>
        <v/>
      </c>
    </row>
    <row r="199" spans="2:32" ht="21" customHeight="1">
      <c r="B199" s="1">
        <f t="shared" si="14"/>
        <v>0</v>
      </c>
      <c r="C199" s="1">
        <f t="shared" si="15"/>
        <v>0</v>
      </c>
      <c r="D199" s="1">
        <f t="shared" si="16"/>
        <v>0</v>
      </c>
      <c r="E199" s="1">
        <f t="shared" si="17"/>
        <v>0</v>
      </c>
      <c r="G199" s="422">
        <v>178</v>
      </c>
      <c r="H199" s="432"/>
      <c r="I199" s="440"/>
      <c r="J199" s="448"/>
      <c r="K199" s="453"/>
      <c r="L199" s="460"/>
      <c r="M199" s="468"/>
      <c r="N199" s="468"/>
      <c r="O199" s="468"/>
      <c r="P199" s="468"/>
      <c r="Q199" s="468"/>
      <c r="R199" s="468"/>
      <c r="S199" s="475"/>
      <c r="T199" s="482"/>
      <c r="U199" s="489"/>
      <c r="V199" s="489"/>
      <c r="W199" s="489"/>
      <c r="X199" s="489"/>
      <c r="Y199" s="496"/>
      <c r="Z199" s="504"/>
      <c r="AA199" s="510"/>
      <c r="AB199" s="6" t="str">
        <f t="shared" si="18"/>
        <v/>
      </c>
      <c r="AC199" s="3" t="str">
        <f t="shared" si="19"/>
        <v/>
      </c>
      <c r="AF199" s="3" t="str">
        <f t="shared" si="20"/>
        <v/>
      </c>
    </row>
    <row r="200" spans="2:32" ht="21" customHeight="1">
      <c r="B200" s="1">
        <f t="shared" si="14"/>
        <v>0</v>
      </c>
      <c r="C200" s="1">
        <f t="shared" si="15"/>
        <v>0</v>
      </c>
      <c r="D200" s="1">
        <f t="shared" si="16"/>
        <v>0</v>
      </c>
      <c r="E200" s="1">
        <f t="shared" si="17"/>
        <v>0</v>
      </c>
      <c r="G200" s="422">
        <v>179</v>
      </c>
      <c r="H200" s="432"/>
      <c r="I200" s="440"/>
      <c r="J200" s="448"/>
      <c r="K200" s="453"/>
      <c r="L200" s="460"/>
      <c r="M200" s="468"/>
      <c r="N200" s="468"/>
      <c r="O200" s="468"/>
      <c r="P200" s="468"/>
      <c r="Q200" s="468"/>
      <c r="R200" s="468"/>
      <c r="S200" s="475"/>
      <c r="T200" s="482"/>
      <c r="U200" s="489"/>
      <c r="V200" s="489"/>
      <c r="W200" s="489"/>
      <c r="X200" s="489"/>
      <c r="Y200" s="496"/>
      <c r="Z200" s="504"/>
      <c r="AA200" s="510"/>
      <c r="AB200" s="6" t="str">
        <f t="shared" si="18"/>
        <v/>
      </c>
      <c r="AC200" s="3" t="str">
        <f t="shared" si="19"/>
        <v/>
      </c>
      <c r="AF200" s="3" t="str">
        <f t="shared" si="20"/>
        <v/>
      </c>
    </row>
    <row r="201" spans="2:32" ht="21" customHeight="1">
      <c r="B201" s="1">
        <f t="shared" si="14"/>
        <v>0</v>
      </c>
      <c r="C201" s="1">
        <f t="shared" si="15"/>
        <v>0</v>
      </c>
      <c r="D201" s="1">
        <f t="shared" si="16"/>
        <v>0</v>
      </c>
      <c r="E201" s="1">
        <f t="shared" si="17"/>
        <v>0</v>
      </c>
      <c r="G201" s="423">
        <v>180</v>
      </c>
      <c r="H201" s="433"/>
      <c r="I201" s="441"/>
      <c r="J201" s="449"/>
      <c r="K201" s="454"/>
      <c r="L201" s="461"/>
      <c r="M201" s="469"/>
      <c r="N201" s="469"/>
      <c r="O201" s="469"/>
      <c r="P201" s="469"/>
      <c r="Q201" s="469"/>
      <c r="R201" s="469"/>
      <c r="S201" s="476"/>
      <c r="T201" s="483"/>
      <c r="U201" s="490"/>
      <c r="V201" s="490"/>
      <c r="W201" s="490"/>
      <c r="X201" s="490"/>
      <c r="Y201" s="497"/>
      <c r="Z201" s="505"/>
      <c r="AA201" s="510"/>
      <c r="AB201" s="6" t="str">
        <f t="shared" si="18"/>
        <v/>
      </c>
      <c r="AC201" s="3" t="str">
        <f t="shared" si="19"/>
        <v/>
      </c>
      <c r="AF201" s="3" t="str">
        <f t="shared" si="20"/>
        <v/>
      </c>
    </row>
    <row r="202" spans="2:32" ht="21" customHeight="1">
      <c r="B202" s="1">
        <f t="shared" si="14"/>
        <v>0</v>
      </c>
      <c r="C202" s="1">
        <f t="shared" si="15"/>
        <v>0</v>
      </c>
      <c r="D202" s="1">
        <f t="shared" si="16"/>
        <v>0</v>
      </c>
      <c r="E202" s="1">
        <f t="shared" si="17"/>
        <v>0</v>
      </c>
      <c r="G202" s="421">
        <v>181</v>
      </c>
      <c r="H202" s="431"/>
      <c r="I202" s="439"/>
      <c r="J202" s="447"/>
      <c r="K202" s="452"/>
      <c r="L202" s="462"/>
      <c r="M202" s="467"/>
      <c r="N202" s="467"/>
      <c r="O202" s="467"/>
      <c r="P202" s="467"/>
      <c r="Q202" s="467"/>
      <c r="R202" s="467"/>
      <c r="S202" s="474"/>
      <c r="T202" s="481"/>
      <c r="U202" s="488"/>
      <c r="V202" s="488"/>
      <c r="W202" s="488"/>
      <c r="X202" s="488"/>
      <c r="Y202" s="498"/>
      <c r="Z202" s="506"/>
      <c r="AA202" s="510"/>
      <c r="AB202" s="6" t="str">
        <f t="shared" si="18"/>
        <v/>
      </c>
      <c r="AC202" s="3" t="str">
        <f t="shared" si="19"/>
        <v/>
      </c>
      <c r="AF202" s="3" t="str">
        <f t="shared" si="20"/>
        <v/>
      </c>
    </row>
    <row r="203" spans="2:32" ht="21" customHeight="1">
      <c r="B203" s="1">
        <f t="shared" si="14"/>
        <v>0</v>
      </c>
      <c r="C203" s="1">
        <f t="shared" si="15"/>
        <v>0</v>
      </c>
      <c r="D203" s="1">
        <f t="shared" si="16"/>
        <v>0</v>
      </c>
      <c r="E203" s="1">
        <f t="shared" si="17"/>
        <v>0</v>
      </c>
      <c r="G203" s="422">
        <v>182</v>
      </c>
      <c r="H203" s="432"/>
      <c r="I203" s="440"/>
      <c r="J203" s="448"/>
      <c r="K203" s="453"/>
      <c r="L203" s="460"/>
      <c r="M203" s="468"/>
      <c r="N203" s="468"/>
      <c r="O203" s="468"/>
      <c r="P203" s="468"/>
      <c r="Q203" s="468"/>
      <c r="R203" s="468"/>
      <c r="S203" s="475"/>
      <c r="T203" s="482"/>
      <c r="U203" s="489"/>
      <c r="V203" s="489"/>
      <c r="W203" s="489"/>
      <c r="X203" s="489"/>
      <c r="Y203" s="496"/>
      <c r="Z203" s="504"/>
      <c r="AA203" s="510"/>
      <c r="AB203" s="6" t="str">
        <f t="shared" si="18"/>
        <v/>
      </c>
      <c r="AC203" s="3" t="str">
        <f t="shared" si="19"/>
        <v/>
      </c>
      <c r="AF203" s="3" t="str">
        <f t="shared" si="20"/>
        <v/>
      </c>
    </row>
    <row r="204" spans="2:32" ht="21" customHeight="1">
      <c r="B204" s="1">
        <f t="shared" si="14"/>
        <v>0</v>
      </c>
      <c r="C204" s="1">
        <f t="shared" si="15"/>
        <v>0</v>
      </c>
      <c r="D204" s="1">
        <f t="shared" si="16"/>
        <v>0</v>
      </c>
      <c r="E204" s="1">
        <f t="shared" si="17"/>
        <v>0</v>
      </c>
      <c r="G204" s="422">
        <v>183</v>
      </c>
      <c r="H204" s="432"/>
      <c r="I204" s="440"/>
      <c r="J204" s="448"/>
      <c r="K204" s="453"/>
      <c r="L204" s="460"/>
      <c r="M204" s="468"/>
      <c r="N204" s="468"/>
      <c r="O204" s="468"/>
      <c r="P204" s="468"/>
      <c r="Q204" s="468"/>
      <c r="R204" s="468"/>
      <c r="S204" s="475"/>
      <c r="T204" s="482"/>
      <c r="U204" s="489"/>
      <c r="V204" s="489"/>
      <c r="W204" s="489"/>
      <c r="X204" s="489"/>
      <c r="Y204" s="496"/>
      <c r="Z204" s="504"/>
      <c r="AA204" s="510"/>
      <c r="AB204" s="6" t="str">
        <f t="shared" si="18"/>
        <v/>
      </c>
      <c r="AC204" s="3" t="str">
        <f t="shared" si="19"/>
        <v/>
      </c>
      <c r="AF204" s="3" t="str">
        <f t="shared" si="20"/>
        <v/>
      </c>
    </row>
    <row r="205" spans="2:32" ht="21" customHeight="1">
      <c r="B205" s="1">
        <f t="shared" si="14"/>
        <v>0</v>
      </c>
      <c r="C205" s="1">
        <f t="shared" si="15"/>
        <v>0</v>
      </c>
      <c r="D205" s="1">
        <f t="shared" si="16"/>
        <v>0</v>
      </c>
      <c r="E205" s="1">
        <f t="shared" si="17"/>
        <v>0</v>
      </c>
      <c r="G205" s="422">
        <v>184</v>
      </c>
      <c r="H205" s="432"/>
      <c r="I205" s="440"/>
      <c r="J205" s="448"/>
      <c r="K205" s="453"/>
      <c r="L205" s="460"/>
      <c r="M205" s="468"/>
      <c r="N205" s="468"/>
      <c r="O205" s="468"/>
      <c r="P205" s="468"/>
      <c r="Q205" s="468"/>
      <c r="R205" s="468"/>
      <c r="S205" s="475"/>
      <c r="T205" s="482"/>
      <c r="U205" s="489"/>
      <c r="V205" s="489"/>
      <c r="W205" s="489"/>
      <c r="X205" s="489"/>
      <c r="Y205" s="496"/>
      <c r="Z205" s="504"/>
      <c r="AA205" s="510"/>
      <c r="AB205" s="6" t="str">
        <f t="shared" si="18"/>
        <v/>
      </c>
      <c r="AC205" s="3" t="str">
        <f t="shared" si="19"/>
        <v/>
      </c>
      <c r="AF205" s="3" t="str">
        <f t="shared" si="20"/>
        <v/>
      </c>
    </row>
    <row r="206" spans="2:32" ht="21" customHeight="1">
      <c r="B206" s="1">
        <f t="shared" si="14"/>
        <v>0</v>
      </c>
      <c r="C206" s="1">
        <f t="shared" si="15"/>
        <v>0</v>
      </c>
      <c r="D206" s="1">
        <f t="shared" si="16"/>
        <v>0</v>
      </c>
      <c r="E206" s="1">
        <f t="shared" si="17"/>
        <v>0</v>
      </c>
      <c r="G206" s="423">
        <v>185</v>
      </c>
      <c r="H206" s="433"/>
      <c r="I206" s="441"/>
      <c r="J206" s="449"/>
      <c r="K206" s="454"/>
      <c r="L206" s="461"/>
      <c r="M206" s="469"/>
      <c r="N206" s="469"/>
      <c r="O206" s="469"/>
      <c r="P206" s="469"/>
      <c r="Q206" s="469"/>
      <c r="R206" s="469"/>
      <c r="S206" s="476"/>
      <c r="T206" s="483"/>
      <c r="U206" s="490"/>
      <c r="V206" s="490"/>
      <c r="W206" s="490"/>
      <c r="X206" s="490"/>
      <c r="Y206" s="497"/>
      <c r="Z206" s="505"/>
      <c r="AA206" s="510"/>
      <c r="AB206" s="6" t="str">
        <f t="shared" si="18"/>
        <v/>
      </c>
      <c r="AC206" s="3" t="str">
        <f t="shared" si="19"/>
        <v/>
      </c>
      <c r="AF206" s="3" t="str">
        <f t="shared" si="20"/>
        <v/>
      </c>
    </row>
    <row r="207" spans="2:32" ht="21" customHeight="1">
      <c r="B207" s="1">
        <f t="shared" si="14"/>
        <v>0</v>
      </c>
      <c r="C207" s="1">
        <f t="shared" si="15"/>
        <v>0</v>
      </c>
      <c r="D207" s="1">
        <f t="shared" si="16"/>
        <v>0</v>
      </c>
      <c r="E207" s="1">
        <f t="shared" si="17"/>
        <v>0</v>
      </c>
      <c r="G207" s="421">
        <v>186</v>
      </c>
      <c r="H207" s="431"/>
      <c r="I207" s="439"/>
      <c r="J207" s="447"/>
      <c r="K207" s="452"/>
      <c r="L207" s="462"/>
      <c r="M207" s="467"/>
      <c r="N207" s="467"/>
      <c r="O207" s="467"/>
      <c r="P207" s="467"/>
      <c r="Q207" s="467"/>
      <c r="R207" s="467"/>
      <c r="S207" s="474"/>
      <c r="T207" s="481"/>
      <c r="U207" s="488"/>
      <c r="V207" s="488"/>
      <c r="W207" s="488"/>
      <c r="X207" s="488"/>
      <c r="Y207" s="498"/>
      <c r="Z207" s="506"/>
      <c r="AA207" s="510"/>
      <c r="AB207" s="6" t="str">
        <f t="shared" si="18"/>
        <v/>
      </c>
      <c r="AC207" s="3" t="str">
        <f t="shared" si="19"/>
        <v/>
      </c>
      <c r="AF207" s="3" t="str">
        <f t="shared" si="20"/>
        <v/>
      </c>
    </row>
    <row r="208" spans="2:32" ht="21" customHeight="1">
      <c r="B208" s="1">
        <f t="shared" si="14"/>
        <v>0</v>
      </c>
      <c r="C208" s="1">
        <f t="shared" si="15"/>
        <v>0</v>
      </c>
      <c r="D208" s="1">
        <f t="shared" si="16"/>
        <v>0</v>
      </c>
      <c r="E208" s="1">
        <f t="shared" si="17"/>
        <v>0</v>
      </c>
      <c r="G208" s="422">
        <v>187</v>
      </c>
      <c r="H208" s="432"/>
      <c r="I208" s="440"/>
      <c r="J208" s="448"/>
      <c r="K208" s="453"/>
      <c r="L208" s="460"/>
      <c r="M208" s="468"/>
      <c r="N208" s="468"/>
      <c r="O208" s="468"/>
      <c r="P208" s="468"/>
      <c r="Q208" s="468"/>
      <c r="R208" s="468"/>
      <c r="S208" s="475"/>
      <c r="T208" s="482"/>
      <c r="U208" s="489"/>
      <c r="V208" s="489"/>
      <c r="W208" s="489"/>
      <c r="X208" s="489"/>
      <c r="Y208" s="496"/>
      <c r="Z208" s="504"/>
      <c r="AA208" s="510"/>
      <c r="AB208" s="6" t="str">
        <f t="shared" si="18"/>
        <v/>
      </c>
      <c r="AC208" s="3" t="str">
        <f t="shared" si="19"/>
        <v/>
      </c>
      <c r="AF208" s="3" t="str">
        <f t="shared" si="20"/>
        <v/>
      </c>
    </row>
    <row r="209" spans="2:32" ht="21" customHeight="1">
      <c r="B209" s="1">
        <f t="shared" si="14"/>
        <v>0</v>
      </c>
      <c r="C209" s="1">
        <f t="shared" si="15"/>
        <v>0</v>
      </c>
      <c r="D209" s="1">
        <f t="shared" si="16"/>
        <v>0</v>
      </c>
      <c r="E209" s="1">
        <f t="shared" si="17"/>
        <v>0</v>
      </c>
      <c r="G209" s="422">
        <v>188</v>
      </c>
      <c r="H209" s="432"/>
      <c r="I209" s="440"/>
      <c r="J209" s="448"/>
      <c r="K209" s="453"/>
      <c r="L209" s="460"/>
      <c r="M209" s="468"/>
      <c r="N209" s="468"/>
      <c r="O209" s="468"/>
      <c r="P209" s="468"/>
      <c r="Q209" s="468"/>
      <c r="R209" s="468"/>
      <c r="S209" s="475"/>
      <c r="T209" s="482"/>
      <c r="U209" s="489"/>
      <c r="V209" s="489"/>
      <c r="W209" s="489"/>
      <c r="X209" s="489"/>
      <c r="Y209" s="496"/>
      <c r="Z209" s="504"/>
      <c r="AA209" s="510"/>
      <c r="AB209" s="6" t="str">
        <f t="shared" si="18"/>
        <v/>
      </c>
      <c r="AC209" s="3" t="str">
        <f t="shared" si="19"/>
        <v/>
      </c>
      <c r="AF209" s="3" t="str">
        <f t="shared" si="20"/>
        <v/>
      </c>
    </row>
    <row r="210" spans="2:32" ht="21" customHeight="1">
      <c r="B210" s="1">
        <f t="shared" si="14"/>
        <v>0</v>
      </c>
      <c r="C210" s="1">
        <f t="shared" si="15"/>
        <v>0</v>
      </c>
      <c r="D210" s="1">
        <f t="shared" si="16"/>
        <v>0</v>
      </c>
      <c r="E210" s="1">
        <f t="shared" si="17"/>
        <v>0</v>
      </c>
      <c r="G210" s="422">
        <v>189</v>
      </c>
      <c r="H210" s="432"/>
      <c r="I210" s="440"/>
      <c r="J210" s="448"/>
      <c r="K210" s="453"/>
      <c r="L210" s="460"/>
      <c r="M210" s="468"/>
      <c r="N210" s="468"/>
      <c r="O210" s="468"/>
      <c r="P210" s="468"/>
      <c r="Q210" s="468"/>
      <c r="R210" s="468"/>
      <c r="S210" s="475"/>
      <c r="T210" s="482"/>
      <c r="U210" s="489"/>
      <c r="V210" s="489"/>
      <c r="W210" s="489"/>
      <c r="X210" s="489"/>
      <c r="Y210" s="496"/>
      <c r="Z210" s="504"/>
      <c r="AA210" s="510"/>
      <c r="AB210" s="6" t="str">
        <f t="shared" si="18"/>
        <v/>
      </c>
      <c r="AC210" s="3" t="str">
        <f t="shared" si="19"/>
        <v/>
      </c>
      <c r="AF210" s="3" t="str">
        <f t="shared" si="20"/>
        <v/>
      </c>
    </row>
    <row r="211" spans="2:32" ht="21" customHeight="1">
      <c r="B211" s="1">
        <f t="shared" si="14"/>
        <v>0</v>
      </c>
      <c r="C211" s="1">
        <f t="shared" si="15"/>
        <v>0</v>
      </c>
      <c r="D211" s="1">
        <f t="shared" si="16"/>
        <v>0</v>
      </c>
      <c r="E211" s="1">
        <f t="shared" si="17"/>
        <v>0</v>
      </c>
      <c r="G211" s="423">
        <v>190</v>
      </c>
      <c r="H211" s="433"/>
      <c r="I211" s="441"/>
      <c r="J211" s="449"/>
      <c r="K211" s="454"/>
      <c r="L211" s="461"/>
      <c r="M211" s="469"/>
      <c r="N211" s="469"/>
      <c r="O211" s="469"/>
      <c r="P211" s="469"/>
      <c r="Q211" s="469"/>
      <c r="R211" s="469"/>
      <c r="S211" s="476"/>
      <c r="T211" s="483"/>
      <c r="U211" s="490"/>
      <c r="V211" s="490"/>
      <c r="W211" s="490"/>
      <c r="X211" s="490"/>
      <c r="Y211" s="497"/>
      <c r="Z211" s="505"/>
      <c r="AA211" s="510"/>
      <c r="AB211" s="6" t="str">
        <f t="shared" si="18"/>
        <v/>
      </c>
      <c r="AC211" s="3" t="str">
        <f t="shared" si="19"/>
        <v/>
      </c>
      <c r="AF211" s="3" t="str">
        <f t="shared" si="20"/>
        <v/>
      </c>
    </row>
    <row r="212" spans="2:32" ht="21" customHeight="1">
      <c r="B212" s="1">
        <f t="shared" si="14"/>
        <v>0</v>
      </c>
      <c r="C212" s="1">
        <f t="shared" si="15"/>
        <v>0</v>
      </c>
      <c r="D212" s="1">
        <f t="shared" si="16"/>
        <v>0</v>
      </c>
      <c r="E212" s="1">
        <f t="shared" si="17"/>
        <v>0</v>
      </c>
      <c r="G212" s="421">
        <v>191</v>
      </c>
      <c r="H212" s="431"/>
      <c r="I212" s="439"/>
      <c r="J212" s="447"/>
      <c r="K212" s="452"/>
      <c r="L212" s="462"/>
      <c r="M212" s="467"/>
      <c r="N212" s="467"/>
      <c r="O212" s="467"/>
      <c r="P212" s="467"/>
      <c r="Q212" s="467"/>
      <c r="R212" s="467"/>
      <c r="S212" s="474"/>
      <c r="T212" s="481"/>
      <c r="U212" s="488"/>
      <c r="V212" s="488"/>
      <c r="W212" s="488"/>
      <c r="X212" s="488"/>
      <c r="Y212" s="498"/>
      <c r="Z212" s="506"/>
      <c r="AA212" s="510"/>
      <c r="AB212" s="6" t="str">
        <f t="shared" si="18"/>
        <v/>
      </c>
      <c r="AC212" s="3" t="str">
        <f t="shared" si="19"/>
        <v/>
      </c>
      <c r="AF212" s="3" t="str">
        <f t="shared" si="20"/>
        <v/>
      </c>
    </row>
    <row r="213" spans="2:32" ht="21" customHeight="1">
      <c r="B213" s="1">
        <f t="shared" si="14"/>
        <v>0</v>
      </c>
      <c r="C213" s="1">
        <f t="shared" si="15"/>
        <v>0</v>
      </c>
      <c r="D213" s="1">
        <f t="shared" si="16"/>
        <v>0</v>
      </c>
      <c r="E213" s="1">
        <f t="shared" si="17"/>
        <v>0</v>
      </c>
      <c r="G213" s="422">
        <v>192</v>
      </c>
      <c r="H213" s="432"/>
      <c r="I213" s="440"/>
      <c r="J213" s="448"/>
      <c r="K213" s="453"/>
      <c r="L213" s="460"/>
      <c r="M213" s="468"/>
      <c r="N213" s="468"/>
      <c r="O213" s="468"/>
      <c r="P213" s="468"/>
      <c r="Q213" s="468"/>
      <c r="R213" s="468"/>
      <c r="S213" s="475"/>
      <c r="T213" s="482"/>
      <c r="U213" s="489"/>
      <c r="V213" s="489"/>
      <c r="W213" s="489"/>
      <c r="X213" s="489"/>
      <c r="Y213" s="496"/>
      <c r="Z213" s="504"/>
      <c r="AA213" s="510"/>
      <c r="AB213" s="6" t="str">
        <f t="shared" si="18"/>
        <v/>
      </c>
      <c r="AC213" s="3" t="str">
        <f t="shared" si="19"/>
        <v/>
      </c>
      <c r="AF213" s="3" t="str">
        <f t="shared" si="20"/>
        <v/>
      </c>
    </row>
    <row r="214" spans="2:32" ht="21" customHeight="1">
      <c r="B214" s="1">
        <f t="shared" ref="B214:B261" si="21">IF(I214="男",10,IF(I214="女",20,0))</f>
        <v>0</v>
      </c>
      <c r="C214" s="1">
        <f t="shared" ref="C214:C261" si="22">IF(K214="○",200,IF(ISBLANK(J214),0,100))</f>
        <v>0</v>
      </c>
      <c r="D214" s="1">
        <f t="shared" ref="D214:D261" si="23">IF(L214="○",1,IF(M214="○",2,IF(N214="○",3,IF(O214="○",4,IF(P214="○",5,IF(Q214="○",6,IF(R214="○",7,IF(S214="○",8,0))))))))</f>
        <v>0</v>
      </c>
      <c r="E214" s="1">
        <f t="shared" ref="E214:E261" si="24">SUM(B214:D214)</f>
        <v>0</v>
      </c>
      <c r="G214" s="422">
        <v>193</v>
      </c>
      <c r="H214" s="432"/>
      <c r="I214" s="440"/>
      <c r="J214" s="448"/>
      <c r="K214" s="453"/>
      <c r="L214" s="460"/>
      <c r="M214" s="468"/>
      <c r="N214" s="468"/>
      <c r="O214" s="468"/>
      <c r="P214" s="468"/>
      <c r="Q214" s="468"/>
      <c r="R214" s="468"/>
      <c r="S214" s="475"/>
      <c r="T214" s="482"/>
      <c r="U214" s="489"/>
      <c r="V214" s="489"/>
      <c r="W214" s="489"/>
      <c r="X214" s="489"/>
      <c r="Y214" s="496"/>
      <c r="Z214" s="504"/>
      <c r="AA214" s="510"/>
      <c r="AB214" s="6" t="str">
        <f t="shared" ref="AB214:AB261" si="25">IF(OR(AND(ISBLANK(H214),E214&gt;0),AND(NOT(ISBLANK(H214)),COUNTA(I214:S214)&lt;3)),"レ","")</f>
        <v/>
      </c>
      <c r="AC214" s="3" t="str">
        <f t="shared" ref="AC214:AC261" si="26">IF(COUNTIF(L214:S214,"○")&gt;1,"区分の確認","")</f>
        <v/>
      </c>
      <c r="AF214" s="3" t="str">
        <f t="shared" ref="AF214:AF261" si="27">IF(AND(NOT(ISBLANK(J214)),NOT(ISBLANK(K214))),"宿泊・日帰りの確認","")</f>
        <v/>
      </c>
    </row>
    <row r="215" spans="2:32" ht="21" customHeight="1">
      <c r="B215" s="1">
        <f t="shared" si="21"/>
        <v>0</v>
      </c>
      <c r="C215" s="1">
        <f t="shared" si="22"/>
        <v>0</v>
      </c>
      <c r="D215" s="1">
        <f t="shared" si="23"/>
        <v>0</v>
      </c>
      <c r="E215" s="1">
        <f t="shared" si="24"/>
        <v>0</v>
      </c>
      <c r="G215" s="422">
        <v>194</v>
      </c>
      <c r="H215" s="432"/>
      <c r="I215" s="440"/>
      <c r="J215" s="448"/>
      <c r="K215" s="453"/>
      <c r="L215" s="460"/>
      <c r="M215" s="468"/>
      <c r="N215" s="468"/>
      <c r="O215" s="468"/>
      <c r="P215" s="468"/>
      <c r="Q215" s="468"/>
      <c r="R215" s="468"/>
      <c r="S215" s="475"/>
      <c r="T215" s="482"/>
      <c r="U215" s="489"/>
      <c r="V215" s="489"/>
      <c r="W215" s="489"/>
      <c r="X215" s="489"/>
      <c r="Y215" s="496"/>
      <c r="Z215" s="504"/>
      <c r="AA215" s="510"/>
      <c r="AB215" s="6" t="str">
        <f t="shared" si="25"/>
        <v/>
      </c>
      <c r="AC215" s="3" t="str">
        <f t="shared" si="26"/>
        <v/>
      </c>
      <c r="AF215" s="3" t="str">
        <f t="shared" si="27"/>
        <v/>
      </c>
    </row>
    <row r="216" spans="2:32" ht="21" customHeight="1">
      <c r="B216" s="1">
        <f t="shared" si="21"/>
        <v>0</v>
      </c>
      <c r="C216" s="1">
        <f t="shared" si="22"/>
        <v>0</v>
      </c>
      <c r="D216" s="1">
        <f t="shared" si="23"/>
        <v>0</v>
      </c>
      <c r="E216" s="1">
        <f t="shared" si="24"/>
        <v>0</v>
      </c>
      <c r="G216" s="424">
        <v>195</v>
      </c>
      <c r="H216" s="434"/>
      <c r="I216" s="442"/>
      <c r="J216" s="450"/>
      <c r="K216" s="455"/>
      <c r="L216" s="463"/>
      <c r="M216" s="470"/>
      <c r="N216" s="470"/>
      <c r="O216" s="470"/>
      <c r="P216" s="470"/>
      <c r="Q216" s="470"/>
      <c r="R216" s="470"/>
      <c r="S216" s="477"/>
      <c r="T216" s="484"/>
      <c r="U216" s="491"/>
      <c r="V216" s="491"/>
      <c r="W216" s="491"/>
      <c r="X216" s="491"/>
      <c r="Y216" s="499"/>
      <c r="Z216" s="507"/>
      <c r="AA216" s="510"/>
      <c r="AB216" s="6" t="str">
        <f t="shared" si="25"/>
        <v/>
      </c>
      <c r="AC216" s="3" t="str">
        <f t="shared" si="26"/>
        <v/>
      </c>
      <c r="AF216" s="3" t="str">
        <f t="shared" si="27"/>
        <v/>
      </c>
    </row>
    <row r="217" spans="2:32" ht="21" customHeight="1">
      <c r="B217" s="1">
        <f t="shared" si="21"/>
        <v>0</v>
      </c>
      <c r="C217" s="1">
        <f t="shared" si="22"/>
        <v>0</v>
      </c>
      <c r="D217" s="1">
        <f t="shared" si="23"/>
        <v>0</v>
      </c>
      <c r="E217" s="1">
        <f t="shared" si="24"/>
        <v>0</v>
      </c>
      <c r="G217" s="425">
        <v>196</v>
      </c>
      <c r="H217" s="435"/>
      <c r="I217" s="443"/>
      <c r="J217" s="451"/>
      <c r="K217" s="456"/>
      <c r="L217" s="464"/>
      <c r="M217" s="471"/>
      <c r="N217" s="471"/>
      <c r="O217" s="471"/>
      <c r="P217" s="471"/>
      <c r="Q217" s="471"/>
      <c r="R217" s="471"/>
      <c r="S217" s="478"/>
      <c r="T217" s="485"/>
      <c r="U217" s="492"/>
      <c r="V217" s="492"/>
      <c r="W217" s="492"/>
      <c r="X217" s="492"/>
      <c r="Y217" s="495"/>
      <c r="Z217" s="503"/>
      <c r="AA217" s="510"/>
      <c r="AB217" s="6" t="str">
        <f t="shared" si="25"/>
        <v/>
      </c>
      <c r="AC217" s="3" t="str">
        <f t="shared" si="26"/>
        <v/>
      </c>
      <c r="AF217" s="3" t="str">
        <f t="shared" si="27"/>
        <v/>
      </c>
    </row>
    <row r="218" spans="2:32" ht="21" customHeight="1">
      <c r="B218" s="1">
        <f t="shared" si="21"/>
        <v>0</v>
      </c>
      <c r="C218" s="1">
        <f t="shared" si="22"/>
        <v>0</v>
      </c>
      <c r="D218" s="1">
        <f t="shared" si="23"/>
        <v>0</v>
      </c>
      <c r="E218" s="1">
        <f t="shared" si="24"/>
        <v>0</v>
      </c>
      <c r="G218" s="422">
        <v>197</v>
      </c>
      <c r="H218" s="432"/>
      <c r="I218" s="440"/>
      <c r="J218" s="448"/>
      <c r="K218" s="453"/>
      <c r="L218" s="460"/>
      <c r="M218" s="468"/>
      <c r="N218" s="468"/>
      <c r="O218" s="468"/>
      <c r="P218" s="468"/>
      <c r="Q218" s="468"/>
      <c r="R218" s="468"/>
      <c r="S218" s="475"/>
      <c r="T218" s="482"/>
      <c r="U218" s="489"/>
      <c r="V218" s="489"/>
      <c r="W218" s="489"/>
      <c r="X218" s="489"/>
      <c r="Y218" s="496"/>
      <c r="Z218" s="504"/>
      <c r="AA218" s="510"/>
      <c r="AB218" s="6" t="str">
        <f t="shared" si="25"/>
        <v/>
      </c>
      <c r="AC218" s="3" t="str">
        <f t="shared" si="26"/>
        <v/>
      </c>
      <c r="AF218" s="3" t="str">
        <f t="shared" si="27"/>
        <v/>
      </c>
    </row>
    <row r="219" spans="2:32" ht="21" customHeight="1">
      <c r="B219" s="1">
        <f t="shared" si="21"/>
        <v>0</v>
      </c>
      <c r="C219" s="1">
        <f t="shared" si="22"/>
        <v>0</v>
      </c>
      <c r="D219" s="1">
        <f t="shared" si="23"/>
        <v>0</v>
      </c>
      <c r="E219" s="1">
        <f t="shared" si="24"/>
        <v>0</v>
      </c>
      <c r="G219" s="422">
        <v>198</v>
      </c>
      <c r="H219" s="432"/>
      <c r="I219" s="440"/>
      <c r="J219" s="448"/>
      <c r="K219" s="453"/>
      <c r="L219" s="460"/>
      <c r="M219" s="468"/>
      <c r="N219" s="468"/>
      <c r="O219" s="468"/>
      <c r="P219" s="468"/>
      <c r="Q219" s="468"/>
      <c r="R219" s="468"/>
      <c r="S219" s="475"/>
      <c r="T219" s="482"/>
      <c r="U219" s="489"/>
      <c r="V219" s="489"/>
      <c r="W219" s="489"/>
      <c r="X219" s="489"/>
      <c r="Y219" s="496"/>
      <c r="Z219" s="504"/>
      <c r="AA219" s="510"/>
      <c r="AB219" s="6" t="str">
        <f t="shared" si="25"/>
        <v/>
      </c>
      <c r="AC219" s="3" t="str">
        <f t="shared" si="26"/>
        <v/>
      </c>
      <c r="AF219" s="3" t="str">
        <f t="shared" si="27"/>
        <v/>
      </c>
    </row>
    <row r="220" spans="2:32" ht="21" customHeight="1">
      <c r="B220" s="1">
        <f t="shared" si="21"/>
        <v>0</v>
      </c>
      <c r="C220" s="1">
        <f t="shared" si="22"/>
        <v>0</v>
      </c>
      <c r="D220" s="1">
        <f t="shared" si="23"/>
        <v>0</v>
      </c>
      <c r="E220" s="1">
        <f t="shared" si="24"/>
        <v>0</v>
      </c>
      <c r="G220" s="422">
        <v>199</v>
      </c>
      <c r="H220" s="432"/>
      <c r="I220" s="440"/>
      <c r="J220" s="448"/>
      <c r="K220" s="453"/>
      <c r="L220" s="460"/>
      <c r="M220" s="468"/>
      <c r="N220" s="468"/>
      <c r="O220" s="468"/>
      <c r="P220" s="468"/>
      <c r="Q220" s="468"/>
      <c r="R220" s="468"/>
      <c r="S220" s="475"/>
      <c r="T220" s="482"/>
      <c r="U220" s="489"/>
      <c r="V220" s="489"/>
      <c r="W220" s="489"/>
      <c r="X220" s="489"/>
      <c r="Y220" s="496"/>
      <c r="Z220" s="504"/>
      <c r="AA220" s="510"/>
      <c r="AB220" s="6" t="str">
        <f t="shared" si="25"/>
        <v/>
      </c>
      <c r="AC220" s="3" t="str">
        <f t="shared" si="26"/>
        <v/>
      </c>
      <c r="AF220" s="3" t="str">
        <f t="shared" si="27"/>
        <v/>
      </c>
    </row>
    <row r="221" spans="2:32" ht="21" customHeight="1">
      <c r="B221" s="1">
        <f t="shared" si="21"/>
        <v>0</v>
      </c>
      <c r="C221" s="1">
        <f t="shared" si="22"/>
        <v>0</v>
      </c>
      <c r="D221" s="1">
        <f t="shared" si="23"/>
        <v>0</v>
      </c>
      <c r="E221" s="1">
        <f t="shared" si="24"/>
        <v>0</v>
      </c>
      <c r="G221" s="423">
        <v>200</v>
      </c>
      <c r="H221" s="433"/>
      <c r="I221" s="441"/>
      <c r="J221" s="449"/>
      <c r="K221" s="454"/>
      <c r="L221" s="461"/>
      <c r="M221" s="469"/>
      <c r="N221" s="469"/>
      <c r="O221" s="469"/>
      <c r="P221" s="469"/>
      <c r="Q221" s="469"/>
      <c r="R221" s="469"/>
      <c r="S221" s="476"/>
      <c r="T221" s="483"/>
      <c r="U221" s="490"/>
      <c r="V221" s="490"/>
      <c r="W221" s="490"/>
      <c r="X221" s="490"/>
      <c r="Y221" s="497"/>
      <c r="Z221" s="505"/>
      <c r="AA221" s="510"/>
      <c r="AB221" s="6" t="str">
        <f t="shared" si="25"/>
        <v/>
      </c>
      <c r="AC221" s="3" t="str">
        <f t="shared" si="26"/>
        <v/>
      </c>
      <c r="AF221" s="3" t="str">
        <f t="shared" si="27"/>
        <v/>
      </c>
    </row>
    <row r="222" spans="2:32" ht="21" customHeight="1">
      <c r="B222" s="1">
        <f t="shared" si="21"/>
        <v>0</v>
      </c>
      <c r="C222" s="1">
        <f t="shared" si="22"/>
        <v>0</v>
      </c>
      <c r="D222" s="1">
        <f t="shared" si="23"/>
        <v>0</v>
      </c>
      <c r="E222" s="1">
        <f t="shared" si="24"/>
        <v>0</v>
      </c>
      <c r="G222" s="421">
        <v>201</v>
      </c>
      <c r="H222" s="431"/>
      <c r="I222" s="439"/>
      <c r="J222" s="447"/>
      <c r="K222" s="452"/>
      <c r="L222" s="462"/>
      <c r="M222" s="467"/>
      <c r="N222" s="467"/>
      <c r="O222" s="467"/>
      <c r="P222" s="467"/>
      <c r="Q222" s="467"/>
      <c r="R222" s="467"/>
      <c r="S222" s="474"/>
      <c r="T222" s="481"/>
      <c r="U222" s="488"/>
      <c r="V222" s="488"/>
      <c r="W222" s="488"/>
      <c r="X222" s="488"/>
      <c r="Y222" s="498"/>
      <c r="Z222" s="506"/>
      <c r="AA222" s="510"/>
      <c r="AB222" s="6" t="str">
        <f t="shared" si="25"/>
        <v/>
      </c>
      <c r="AC222" s="3" t="str">
        <f t="shared" si="26"/>
        <v/>
      </c>
      <c r="AF222" s="3" t="str">
        <f t="shared" si="27"/>
        <v/>
      </c>
    </row>
    <row r="223" spans="2:32" ht="21" customHeight="1">
      <c r="B223" s="1">
        <f t="shared" si="21"/>
        <v>0</v>
      </c>
      <c r="C223" s="1">
        <f t="shared" si="22"/>
        <v>0</v>
      </c>
      <c r="D223" s="1">
        <f t="shared" si="23"/>
        <v>0</v>
      </c>
      <c r="E223" s="1">
        <f t="shared" si="24"/>
        <v>0</v>
      </c>
      <c r="G223" s="422">
        <v>202</v>
      </c>
      <c r="H223" s="432"/>
      <c r="I223" s="440"/>
      <c r="J223" s="448"/>
      <c r="K223" s="453"/>
      <c r="L223" s="460"/>
      <c r="M223" s="468"/>
      <c r="N223" s="468"/>
      <c r="O223" s="468"/>
      <c r="P223" s="468"/>
      <c r="Q223" s="468"/>
      <c r="R223" s="468"/>
      <c r="S223" s="475"/>
      <c r="T223" s="482"/>
      <c r="U223" s="489"/>
      <c r="V223" s="489"/>
      <c r="W223" s="489"/>
      <c r="X223" s="489"/>
      <c r="Y223" s="496"/>
      <c r="Z223" s="504"/>
      <c r="AA223" s="510"/>
      <c r="AB223" s="6" t="str">
        <f t="shared" si="25"/>
        <v/>
      </c>
      <c r="AC223" s="3" t="str">
        <f t="shared" si="26"/>
        <v/>
      </c>
      <c r="AF223" s="3" t="str">
        <f t="shared" si="27"/>
        <v/>
      </c>
    </row>
    <row r="224" spans="2:32" ht="21" customHeight="1">
      <c r="B224" s="1">
        <f t="shared" si="21"/>
        <v>0</v>
      </c>
      <c r="C224" s="1">
        <f t="shared" si="22"/>
        <v>0</v>
      </c>
      <c r="D224" s="1">
        <f t="shared" si="23"/>
        <v>0</v>
      </c>
      <c r="E224" s="1">
        <f t="shared" si="24"/>
        <v>0</v>
      </c>
      <c r="G224" s="422">
        <v>203</v>
      </c>
      <c r="H224" s="432"/>
      <c r="I224" s="440"/>
      <c r="J224" s="448"/>
      <c r="K224" s="453"/>
      <c r="L224" s="460"/>
      <c r="M224" s="468"/>
      <c r="N224" s="468"/>
      <c r="O224" s="468"/>
      <c r="P224" s="468"/>
      <c r="Q224" s="468"/>
      <c r="R224" s="468"/>
      <c r="S224" s="475"/>
      <c r="T224" s="482"/>
      <c r="U224" s="489"/>
      <c r="V224" s="489"/>
      <c r="W224" s="489"/>
      <c r="X224" s="489"/>
      <c r="Y224" s="496"/>
      <c r="Z224" s="504"/>
      <c r="AA224" s="510"/>
      <c r="AB224" s="6" t="str">
        <f t="shared" si="25"/>
        <v/>
      </c>
      <c r="AC224" s="3" t="str">
        <f t="shared" si="26"/>
        <v/>
      </c>
      <c r="AF224" s="3" t="str">
        <f t="shared" si="27"/>
        <v/>
      </c>
    </row>
    <row r="225" spans="2:32" ht="21" customHeight="1">
      <c r="B225" s="1">
        <f t="shared" si="21"/>
        <v>0</v>
      </c>
      <c r="C225" s="1">
        <f t="shared" si="22"/>
        <v>0</v>
      </c>
      <c r="D225" s="1">
        <f t="shared" si="23"/>
        <v>0</v>
      </c>
      <c r="E225" s="1">
        <f t="shared" si="24"/>
        <v>0</v>
      </c>
      <c r="G225" s="422">
        <v>204</v>
      </c>
      <c r="H225" s="432"/>
      <c r="I225" s="440"/>
      <c r="J225" s="448"/>
      <c r="K225" s="453"/>
      <c r="L225" s="460"/>
      <c r="M225" s="468"/>
      <c r="N225" s="468"/>
      <c r="O225" s="468"/>
      <c r="P225" s="468"/>
      <c r="Q225" s="468"/>
      <c r="R225" s="468"/>
      <c r="S225" s="475"/>
      <c r="T225" s="482"/>
      <c r="U225" s="489"/>
      <c r="V225" s="489"/>
      <c r="W225" s="489"/>
      <c r="X225" s="489"/>
      <c r="Y225" s="496"/>
      <c r="Z225" s="504"/>
      <c r="AA225" s="510"/>
      <c r="AB225" s="6" t="str">
        <f t="shared" si="25"/>
        <v/>
      </c>
      <c r="AC225" s="3" t="str">
        <f t="shared" si="26"/>
        <v/>
      </c>
      <c r="AF225" s="3" t="str">
        <f t="shared" si="27"/>
        <v/>
      </c>
    </row>
    <row r="226" spans="2:32" ht="21" customHeight="1">
      <c r="B226" s="1">
        <f t="shared" si="21"/>
        <v>0</v>
      </c>
      <c r="C226" s="1">
        <f t="shared" si="22"/>
        <v>0</v>
      </c>
      <c r="D226" s="1">
        <f t="shared" si="23"/>
        <v>0</v>
      </c>
      <c r="E226" s="1">
        <f t="shared" si="24"/>
        <v>0</v>
      </c>
      <c r="G226" s="423">
        <v>205</v>
      </c>
      <c r="H226" s="433"/>
      <c r="I226" s="441"/>
      <c r="J226" s="449"/>
      <c r="K226" s="454"/>
      <c r="L226" s="461"/>
      <c r="M226" s="469"/>
      <c r="N226" s="469"/>
      <c r="O226" s="469"/>
      <c r="P226" s="469"/>
      <c r="Q226" s="469"/>
      <c r="R226" s="469"/>
      <c r="S226" s="476"/>
      <c r="T226" s="483"/>
      <c r="U226" s="490"/>
      <c r="V226" s="490"/>
      <c r="W226" s="490"/>
      <c r="X226" s="490"/>
      <c r="Y226" s="497"/>
      <c r="Z226" s="505"/>
      <c r="AA226" s="510"/>
      <c r="AB226" s="6" t="str">
        <f t="shared" si="25"/>
        <v/>
      </c>
      <c r="AC226" s="3" t="str">
        <f t="shared" si="26"/>
        <v/>
      </c>
      <c r="AF226" s="3" t="str">
        <f t="shared" si="27"/>
        <v/>
      </c>
    </row>
    <row r="227" spans="2:32" ht="21" customHeight="1">
      <c r="B227" s="1">
        <f t="shared" si="21"/>
        <v>0</v>
      </c>
      <c r="C227" s="1">
        <f t="shared" si="22"/>
        <v>0</v>
      </c>
      <c r="D227" s="1">
        <f t="shared" si="23"/>
        <v>0</v>
      </c>
      <c r="E227" s="1">
        <f t="shared" si="24"/>
        <v>0</v>
      </c>
      <c r="G227" s="421">
        <v>206</v>
      </c>
      <c r="H227" s="431"/>
      <c r="I227" s="439"/>
      <c r="J227" s="447"/>
      <c r="K227" s="452"/>
      <c r="L227" s="462"/>
      <c r="M227" s="467"/>
      <c r="N227" s="467"/>
      <c r="O227" s="467"/>
      <c r="P227" s="467"/>
      <c r="Q227" s="467"/>
      <c r="R227" s="467"/>
      <c r="S227" s="474"/>
      <c r="T227" s="481"/>
      <c r="U227" s="488"/>
      <c r="V227" s="488"/>
      <c r="W227" s="488"/>
      <c r="X227" s="488"/>
      <c r="Y227" s="498"/>
      <c r="Z227" s="506"/>
      <c r="AA227" s="510"/>
      <c r="AB227" s="6" t="str">
        <f t="shared" si="25"/>
        <v/>
      </c>
      <c r="AC227" s="3" t="str">
        <f t="shared" si="26"/>
        <v/>
      </c>
      <c r="AF227" s="3" t="str">
        <f t="shared" si="27"/>
        <v/>
      </c>
    </row>
    <row r="228" spans="2:32" ht="21" customHeight="1">
      <c r="B228" s="1">
        <f t="shared" si="21"/>
        <v>0</v>
      </c>
      <c r="C228" s="1">
        <f t="shared" si="22"/>
        <v>0</v>
      </c>
      <c r="D228" s="1">
        <f t="shared" si="23"/>
        <v>0</v>
      </c>
      <c r="E228" s="1">
        <f t="shared" si="24"/>
        <v>0</v>
      </c>
      <c r="G228" s="422">
        <v>207</v>
      </c>
      <c r="H228" s="432"/>
      <c r="I228" s="440"/>
      <c r="J228" s="448"/>
      <c r="K228" s="453"/>
      <c r="L228" s="460"/>
      <c r="M228" s="468"/>
      <c r="N228" s="468"/>
      <c r="O228" s="468"/>
      <c r="P228" s="468"/>
      <c r="Q228" s="468"/>
      <c r="R228" s="468"/>
      <c r="S228" s="475"/>
      <c r="T228" s="482"/>
      <c r="U228" s="489"/>
      <c r="V228" s="489"/>
      <c r="W228" s="489"/>
      <c r="X228" s="489"/>
      <c r="Y228" s="496"/>
      <c r="Z228" s="504"/>
      <c r="AA228" s="510"/>
      <c r="AB228" s="6" t="str">
        <f t="shared" si="25"/>
        <v/>
      </c>
      <c r="AC228" s="3" t="str">
        <f t="shared" si="26"/>
        <v/>
      </c>
      <c r="AF228" s="3" t="str">
        <f t="shared" si="27"/>
        <v/>
      </c>
    </row>
    <row r="229" spans="2:32" ht="21" customHeight="1">
      <c r="B229" s="1">
        <f t="shared" si="21"/>
        <v>0</v>
      </c>
      <c r="C229" s="1">
        <f t="shared" si="22"/>
        <v>0</v>
      </c>
      <c r="D229" s="1">
        <f t="shared" si="23"/>
        <v>0</v>
      </c>
      <c r="E229" s="1">
        <f t="shared" si="24"/>
        <v>0</v>
      </c>
      <c r="G229" s="422">
        <v>208</v>
      </c>
      <c r="H229" s="432"/>
      <c r="I229" s="440"/>
      <c r="J229" s="448"/>
      <c r="K229" s="453"/>
      <c r="L229" s="460"/>
      <c r="M229" s="468"/>
      <c r="N229" s="468"/>
      <c r="O229" s="468"/>
      <c r="P229" s="468"/>
      <c r="Q229" s="468"/>
      <c r="R229" s="468"/>
      <c r="S229" s="475"/>
      <c r="T229" s="482"/>
      <c r="U229" s="489"/>
      <c r="V229" s="489"/>
      <c r="W229" s="489"/>
      <c r="X229" s="489"/>
      <c r="Y229" s="496"/>
      <c r="Z229" s="504"/>
      <c r="AA229" s="510"/>
      <c r="AB229" s="6" t="str">
        <f t="shared" si="25"/>
        <v/>
      </c>
      <c r="AC229" s="3" t="str">
        <f t="shared" si="26"/>
        <v/>
      </c>
      <c r="AF229" s="3" t="str">
        <f t="shared" si="27"/>
        <v/>
      </c>
    </row>
    <row r="230" spans="2:32" ht="21" customHeight="1">
      <c r="B230" s="1">
        <f t="shared" si="21"/>
        <v>0</v>
      </c>
      <c r="C230" s="1">
        <f t="shared" si="22"/>
        <v>0</v>
      </c>
      <c r="D230" s="1">
        <f t="shared" si="23"/>
        <v>0</v>
      </c>
      <c r="E230" s="1">
        <f t="shared" si="24"/>
        <v>0</v>
      </c>
      <c r="G230" s="422">
        <v>209</v>
      </c>
      <c r="H230" s="432"/>
      <c r="I230" s="440"/>
      <c r="J230" s="448"/>
      <c r="K230" s="453"/>
      <c r="L230" s="460"/>
      <c r="M230" s="468"/>
      <c r="N230" s="468"/>
      <c r="O230" s="468"/>
      <c r="P230" s="468"/>
      <c r="Q230" s="468"/>
      <c r="R230" s="468"/>
      <c r="S230" s="475"/>
      <c r="T230" s="482"/>
      <c r="U230" s="489"/>
      <c r="V230" s="489"/>
      <c r="W230" s="489"/>
      <c r="X230" s="489"/>
      <c r="Y230" s="496"/>
      <c r="Z230" s="504"/>
      <c r="AA230" s="510"/>
      <c r="AB230" s="6" t="str">
        <f t="shared" si="25"/>
        <v/>
      </c>
      <c r="AC230" s="3" t="str">
        <f t="shared" si="26"/>
        <v/>
      </c>
      <c r="AF230" s="3" t="str">
        <f t="shared" si="27"/>
        <v/>
      </c>
    </row>
    <row r="231" spans="2:32" ht="21" customHeight="1">
      <c r="B231" s="1">
        <f t="shared" si="21"/>
        <v>0</v>
      </c>
      <c r="C231" s="1">
        <f t="shared" si="22"/>
        <v>0</v>
      </c>
      <c r="D231" s="1">
        <f t="shared" si="23"/>
        <v>0</v>
      </c>
      <c r="E231" s="1">
        <f t="shared" si="24"/>
        <v>0</v>
      </c>
      <c r="G231" s="423">
        <v>210</v>
      </c>
      <c r="H231" s="433"/>
      <c r="I231" s="441"/>
      <c r="J231" s="449"/>
      <c r="K231" s="454"/>
      <c r="L231" s="461"/>
      <c r="M231" s="469"/>
      <c r="N231" s="469"/>
      <c r="O231" s="469"/>
      <c r="P231" s="469"/>
      <c r="Q231" s="469"/>
      <c r="R231" s="469"/>
      <c r="S231" s="476"/>
      <c r="T231" s="483"/>
      <c r="U231" s="490"/>
      <c r="V231" s="490"/>
      <c r="W231" s="490"/>
      <c r="X231" s="490"/>
      <c r="Y231" s="497"/>
      <c r="Z231" s="505"/>
      <c r="AA231" s="510"/>
      <c r="AB231" s="6" t="str">
        <f t="shared" si="25"/>
        <v/>
      </c>
      <c r="AC231" s="3" t="str">
        <f t="shared" si="26"/>
        <v/>
      </c>
      <c r="AF231" s="3" t="str">
        <f t="shared" si="27"/>
        <v/>
      </c>
    </row>
    <row r="232" spans="2:32" ht="21" customHeight="1">
      <c r="B232" s="1">
        <f t="shared" si="21"/>
        <v>0</v>
      </c>
      <c r="C232" s="1">
        <f t="shared" si="22"/>
        <v>0</v>
      </c>
      <c r="D232" s="1">
        <f t="shared" si="23"/>
        <v>0</v>
      </c>
      <c r="E232" s="1">
        <f t="shared" si="24"/>
        <v>0</v>
      </c>
      <c r="G232" s="421">
        <v>211</v>
      </c>
      <c r="H232" s="431"/>
      <c r="I232" s="439"/>
      <c r="J232" s="447"/>
      <c r="K232" s="452"/>
      <c r="L232" s="462"/>
      <c r="M232" s="467"/>
      <c r="N232" s="467"/>
      <c r="O232" s="467"/>
      <c r="P232" s="467"/>
      <c r="Q232" s="467"/>
      <c r="R232" s="467"/>
      <c r="S232" s="474"/>
      <c r="T232" s="481"/>
      <c r="U232" s="488"/>
      <c r="V232" s="488"/>
      <c r="W232" s="488"/>
      <c r="X232" s="488"/>
      <c r="Y232" s="498"/>
      <c r="Z232" s="506"/>
      <c r="AA232" s="510"/>
      <c r="AB232" s="6" t="str">
        <f t="shared" si="25"/>
        <v/>
      </c>
      <c r="AC232" s="3" t="str">
        <f t="shared" si="26"/>
        <v/>
      </c>
      <c r="AF232" s="3" t="str">
        <f t="shared" si="27"/>
        <v/>
      </c>
    </row>
    <row r="233" spans="2:32" ht="21" customHeight="1">
      <c r="B233" s="1">
        <f t="shared" si="21"/>
        <v>0</v>
      </c>
      <c r="C233" s="1">
        <f t="shared" si="22"/>
        <v>0</v>
      </c>
      <c r="D233" s="1">
        <f t="shared" si="23"/>
        <v>0</v>
      </c>
      <c r="E233" s="1">
        <f t="shared" si="24"/>
        <v>0</v>
      </c>
      <c r="G233" s="422">
        <v>212</v>
      </c>
      <c r="H233" s="432"/>
      <c r="I233" s="440"/>
      <c r="J233" s="448"/>
      <c r="K233" s="453"/>
      <c r="L233" s="460"/>
      <c r="M233" s="468"/>
      <c r="N233" s="468"/>
      <c r="O233" s="468"/>
      <c r="P233" s="468"/>
      <c r="Q233" s="468"/>
      <c r="R233" s="468"/>
      <c r="S233" s="475"/>
      <c r="T233" s="482"/>
      <c r="U233" s="489"/>
      <c r="V233" s="489"/>
      <c r="W233" s="489"/>
      <c r="X233" s="489"/>
      <c r="Y233" s="496"/>
      <c r="Z233" s="504"/>
      <c r="AA233" s="510"/>
      <c r="AB233" s="6" t="str">
        <f t="shared" si="25"/>
        <v/>
      </c>
      <c r="AC233" s="3" t="str">
        <f t="shared" si="26"/>
        <v/>
      </c>
      <c r="AF233" s="3" t="str">
        <f t="shared" si="27"/>
        <v/>
      </c>
    </row>
    <row r="234" spans="2:32" ht="21" customHeight="1">
      <c r="B234" s="1">
        <f t="shared" si="21"/>
        <v>0</v>
      </c>
      <c r="C234" s="1">
        <f t="shared" si="22"/>
        <v>0</v>
      </c>
      <c r="D234" s="1">
        <f t="shared" si="23"/>
        <v>0</v>
      </c>
      <c r="E234" s="1">
        <f t="shared" si="24"/>
        <v>0</v>
      </c>
      <c r="G234" s="422">
        <v>213</v>
      </c>
      <c r="H234" s="432"/>
      <c r="I234" s="440"/>
      <c r="J234" s="448"/>
      <c r="K234" s="453"/>
      <c r="L234" s="460"/>
      <c r="M234" s="468"/>
      <c r="N234" s="468"/>
      <c r="O234" s="468"/>
      <c r="P234" s="468"/>
      <c r="Q234" s="468"/>
      <c r="R234" s="468"/>
      <c r="S234" s="475"/>
      <c r="T234" s="482"/>
      <c r="U234" s="489"/>
      <c r="V234" s="489"/>
      <c r="W234" s="489"/>
      <c r="X234" s="489"/>
      <c r="Y234" s="496"/>
      <c r="Z234" s="504"/>
      <c r="AA234" s="510"/>
      <c r="AB234" s="6" t="str">
        <f t="shared" si="25"/>
        <v/>
      </c>
      <c r="AC234" s="3" t="str">
        <f t="shared" si="26"/>
        <v/>
      </c>
      <c r="AF234" s="3" t="str">
        <f t="shared" si="27"/>
        <v/>
      </c>
    </row>
    <row r="235" spans="2:32" ht="21" customHeight="1">
      <c r="B235" s="1">
        <f t="shared" si="21"/>
        <v>0</v>
      </c>
      <c r="C235" s="1">
        <f t="shared" si="22"/>
        <v>0</v>
      </c>
      <c r="D235" s="1">
        <f t="shared" si="23"/>
        <v>0</v>
      </c>
      <c r="E235" s="1">
        <f t="shared" si="24"/>
        <v>0</v>
      </c>
      <c r="G235" s="422">
        <v>214</v>
      </c>
      <c r="H235" s="432"/>
      <c r="I235" s="440"/>
      <c r="J235" s="448"/>
      <c r="K235" s="453"/>
      <c r="L235" s="460"/>
      <c r="M235" s="468"/>
      <c r="N235" s="468"/>
      <c r="O235" s="468"/>
      <c r="P235" s="468"/>
      <c r="Q235" s="468"/>
      <c r="R235" s="468"/>
      <c r="S235" s="475"/>
      <c r="T235" s="482"/>
      <c r="U235" s="489"/>
      <c r="V235" s="489"/>
      <c r="W235" s="489"/>
      <c r="X235" s="489"/>
      <c r="Y235" s="496"/>
      <c r="Z235" s="504"/>
      <c r="AA235" s="510"/>
      <c r="AB235" s="6" t="str">
        <f t="shared" si="25"/>
        <v/>
      </c>
      <c r="AC235" s="3" t="str">
        <f t="shared" si="26"/>
        <v/>
      </c>
      <c r="AF235" s="3" t="str">
        <f t="shared" si="27"/>
        <v/>
      </c>
    </row>
    <row r="236" spans="2:32" ht="21" customHeight="1">
      <c r="B236" s="1">
        <f t="shared" si="21"/>
        <v>0</v>
      </c>
      <c r="C236" s="1">
        <f t="shared" si="22"/>
        <v>0</v>
      </c>
      <c r="D236" s="1">
        <f t="shared" si="23"/>
        <v>0</v>
      </c>
      <c r="E236" s="1">
        <f t="shared" si="24"/>
        <v>0</v>
      </c>
      <c r="G236" s="423">
        <v>215</v>
      </c>
      <c r="H236" s="433"/>
      <c r="I236" s="441"/>
      <c r="J236" s="449"/>
      <c r="K236" s="454"/>
      <c r="L236" s="461"/>
      <c r="M236" s="469"/>
      <c r="N236" s="469"/>
      <c r="O236" s="469"/>
      <c r="P236" s="469"/>
      <c r="Q236" s="469"/>
      <c r="R236" s="469"/>
      <c r="S236" s="476"/>
      <c r="T236" s="483"/>
      <c r="U236" s="490"/>
      <c r="V236" s="490"/>
      <c r="W236" s="490"/>
      <c r="X236" s="490"/>
      <c r="Y236" s="497"/>
      <c r="Z236" s="505"/>
      <c r="AA236" s="510"/>
      <c r="AB236" s="6" t="str">
        <f t="shared" si="25"/>
        <v/>
      </c>
      <c r="AC236" s="3" t="str">
        <f t="shared" si="26"/>
        <v/>
      </c>
      <c r="AF236" s="3" t="str">
        <f t="shared" si="27"/>
        <v/>
      </c>
    </row>
    <row r="237" spans="2:32" ht="21" customHeight="1">
      <c r="B237" s="1">
        <f t="shared" si="21"/>
        <v>0</v>
      </c>
      <c r="C237" s="1">
        <f t="shared" si="22"/>
        <v>0</v>
      </c>
      <c r="D237" s="1">
        <f t="shared" si="23"/>
        <v>0</v>
      </c>
      <c r="E237" s="1">
        <f t="shared" si="24"/>
        <v>0</v>
      </c>
      <c r="G237" s="421">
        <v>216</v>
      </c>
      <c r="H237" s="431"/>
      <c r="I237" s="439"/>
      <c r="J237" s="447"/>
      <c r="K237" s="452"/>
      <c r="L237" s="462"/>
      <c r="M237" s="467"/>
      <c r="N237" s="467"/>
      <c r="O237" s="467"/>
      <c r="P237" s="467"/>
      <c r="Q237" s="467"/>
      <c r="R237" s="467"/>
      <c r="S237" s="474"/>
      <c r="T237" s="481"/>
      <c r="U237" s="488"/>
      <c r="V237" s="488"/>
      <c r="W237" s="488"/>
      <c r="X237" s="488"/>
      <c r="Y237" s="498"/>
      <c r="Z237" s="506"/>
      <c r="AA237" s="510"/>
      <c r="AB237" s="6" t="str">
        <f t="shared" si="25"/>
        <v/>
      </c>
      <c r="AC237" s="3" t="str">
        <f t="shared" si="26"/>
        <v/>
      </c>
      <c r="AF237" s="3" t="str">
        <f t="shared" si="27"/>
        <v/>
      </c>
    </row>
    <row r="238" spans="2:32" ht="21" customHeight="1">
      <c r="B238" s="1">
        <f t="shared" si="21"/>
        <v>0</v>
      </c>
      <c r="C238" s="1">
        <f t="shared" si="22"/>
        <v>0</v>
      </c>
      <c r="D238" s="1">
        <f t="shared" si="23"/>
        <v>0</v>
      </c>
      <c r="E238" s="1">
        <f t="shared" si="24"/>
        <v>0</v>
      </c>
      <c r="G238" s="422">
        <v>217</v>
      </c>
      <c r="H238" s="432"/>
      <c r="I238" s="440"/>
      <c r="J238" s="448"/>
      <c r="K238" s="453"/>
      <c r="L238" s="460"/>
      <c r="M238" s="468"/>
      <c r="N238" s="468"/>
      <c r="O238" s="468"/>
      <c r="P238" s="468"/>
      <c r="Q238" s="468"/>
      <c r="R238" s="468"/>
      <c r="S238" s="475"/>
      <c r="T238" s="482"/>
      <c r="U238" s="489"/>
      <c r="V238" s="489"/>
      <c r="W238" s="489"/>
      <c r="X238" s="489"/>
      <c r="Y238" s="496"/>
      <c r="Z238" s="504"/>
      <c r="AA238" s="510"/>
      <c r="AB238" s="6" t="str">
        <f t="shared" si="25"/>
        <v/>
      </c>
      <c r="AC238" s="3" t="str">
        <f t="shared" si="26"/>
        <v/>
      </c>
      <c r="AF238" s="3" t="str">
        <f t="shared" si="27"/>
        <v/>
      </c>
    </row>
    <row r="239" spans="2:32" ht="21" customHeight="1">
      <c r="B239" s="1">
        <f t="shared" si="21"/>
        <v>0</v>
      </c>
      <c r="C239" s="1">
        <f t="shared" si="22"/>
        <v>0</v>
      </c>
      <c r="D239" s="1">
        <f t="shared" si="23"/>
        <v>0</v>
      </c>
      <c r="E239" s="1">
        <f t="shared" si="24"/>
        <v>0</v>
      </c>
      <c r="G239" s="422">
        <v>218</v>
      </c>
      <c r="H239" s="432"/>
      <c r="I239" s="440"/>
      <c r="J239" s="448"/>
      <c r="K239" s="453"/>
      <c r="L239" s="460"/>
      <c r="M239" s="468"/>
      <c r="N239" s="468"/>
      <c r="O239" s="468"/>
      <c r="P239" s="468"/>
      <c r="Q239" s="468"/>
      <c r="R239" s="468"/>
      <c r="S239" s="475"/>
      <c r="T239" s="482"/>
      <c r="U239" s="489"/>
      <c r="V239" s="489"/>
      <c r="W239" s="489"/>
      <c r="X239" s="489"/>
      <c r="Y239" s="496"/>
      <c r="Z239" s="504"/>
      <c r="AA239" s="510"/>
      <c r="AB239" s="6" t="str">
        <f t="shared" si="25"/>
        <v/>
      </c>
      <c r="AC239" s="3" t="str">
        <f t="shared" si="26"/>
        <v/>
      </c>
      <c r="AF239" s="3" t="str">
        <f t="shared" si="27"/>
        <v/>
      </c>
    </row>
    <row r="240" spans="2:32" ht="21" customHeight="1">
      <c r="B240" s="1">
        <f t="shared" si="21"/>
        <v>0</v>
      </c>
      <c r="C240" s="1">
        <f t="shared" si="22"/>
        <v>0</v>
      </c>
      <c r="D240" s="1">
        <f t="shared" si="23"/>
        <v>0</v>
      </c>
      <c r="E240" s="1">
        <f t="shared" si="24"/>
        <v>0</v>
      </c>
      <c r="G240" s="422">
        <v>219</v>
      </c>
      <c r="H240" s="432"/>
      <c r="I240" s="440"/>
      <c r="J240" s="448"/>
      <c r="K240" s="453"/>
      <c r="L240" s="460"/>
      <c r="M240" s="468"/>
      <c r="N240" s="468"/>
      <c r="O240" s="468"/>
      <c r="P240" s="468"/>
      <c r="Q240" s="468"/>
      <c r="R240" s="468"/>
      <c r="S240" s="475"/>
      <c r="T240" s="482"/>
      <c r="U240" s="489"/>
      <c r="V240" s="489"/>
      <c r="W240" s="489"/>
      <c r="X240" s="489"/>
      <c r="Y240" s="496"/>
      <c r="Z240" s="504"/>
      <c r="AA240" s="510"/>
      <c r="AB240" s="6" t="str">
        <f t="shared" si="25"/>
        <v/>
      </c>
      <c r="AC240" s="3" t="str">
        <f t="shared" si="26"/>
        <v/>
      </c>
      <c r="AF240" s="3" t="str">
        <f t="shared" si="27"/>
        <v/>
      </c>
    </row>
    <row r="241" spans="2:32" ht="21" customHeight="1">
      <c r="B241" s="1">
        <f t="shared" si="21"/>
        <v>0</v>
      </c>
      <c r="C241" s="1">
        <f t="shared" si="22"/>
        <v>0</v>
      </c>
      <c r="D241" s="1">
        <f t="shared" si="23"/>
        <v>0</v>
      </c>
      <c r="E241" s="1">
        <f t="shared" si="24"/>
        <v>0</v>
      </c>
      <c r="G241" s="423">
        <v>220</v>
      </c>
      <c r="H241" s="433"/>
      <c r="I241" s="441"/>
      <c r="J241" s="449"/>
      <c r="K241" s="454"/>
      <c r="L241" s="461"/>
      <c r="M241" s="469"/>
      <c r="N241" s="469"/>
      <c r="O241" s="469"/>
      <c r="P241" s="469"/>
      <c r="Q241" s="469"/>
      <c r="R241" s="469"/>
      <c r="S241" s="476"/>
      <c r="T241" s="483"/>
      <c r="U241" s="490"/>
      <c r="V241" s="490"/>
      <c r="W241" s="490"/>
      <c r="X241" s="490"/>
      <c r="Y241" s="497"/>
      <c r="Z241" s="505"/>
      <c r="AA241" s="510"/>
      <c r="AB241" s="6" t="str">
        <f t="shared" si="25"/>
        <v/>
      </c>
      <c r="AC241" s="3" t="str">
        <f t="shared" si="26"/>
        <v/>
      </c>
      <c r="AF241" s="3" t="str">
        <f t="shared" si="27"/>
        <v/>
      </c>
    </row>
    <row r="242" spans="2:32" ht="21" customHeight="1">
      <c r="B242" s="1">
        <f t="shared" si="21"/>
        <v>0</v>
      </c>
      <c r="C242" s="1">
        <f t="shared" si="22"/>
        <v>0</v>
      </c>
      <c r="D242" s="1">
        <f t="shared" si="23"/>
        <v>0</v>
      </c>
      <c r="E242" s="1">
        <f t="shared" si="24"/>
        <v>0</v>
      </c>
      <c r="G242" s="421">
        <v>221</v>
      </c>
      <c r="H242" s="431"/>
      <c r="I242" s="439"/>
      <c r="J242" s="447"/>
      <c r="K242" s="452"/>
      <c r="L242" s="462"/>
      <c r="M242" s="467"/>
      <c r="N242" s="467"/>
      <c r="O242" s="467"/>
      <c r="P242" s="467"/>
      <c r="Q242" s="467"/>
      <c r="R242" s="467"/>
      <c r="S242" s="474"/>
      <c r="T242" s="481"/>
      <c r="U242" s="488"/>
      <c r="V242" s="488"/>
      <c r="W242" s="488"/>
      <c r="X242" s="488"/>
      <c r="Y242" s="498"/>
      <c r="Z242" s="506"/>
      <c r="AA242" s="510"/>
      <c r="AB242" s="6" t="str">
        <f t="shared" si="25"/>
        <v/>
      </c>
      <c r="AC242" s="3" t="str">
        <f t="shared" si="26"/>
        <v/>
      </c>
      <c r="AF242" s="3" t="str">
        <f t="shared" si="27"/>
        <v/>
      </c>
    </row>
    <row r="243" spans="2:32" ht="21" customHeight="1">
      <c r="B243" s="1">
        <f t="shared" si="21"/>
        <v>0</v>
      </c>
      <c r="C243" s="1">
        <f t="shared" si="22"/>
        <v>0</v>
      </c>
      <c r="D243" s="1">
        <f t="shared" si="23"/>
        <v>0</v>
      </c>
      <c r="E243" s="1">
        <f t="shared" si="24"/>
        <v>0</v>
      </c>
      <c r="G243" s="422">
        <v>222</v>
      </c>
      <c r="H243" s="432"/>
      <c r="I243" s="440"/>
      <c r="J243" s="448"/>
      <c r="K243" s="453"/>
      <c r="L243" s="460"/>
      <c r="M243" s="468"/>
      <c r="N243" s="468"/>
      <c r="O243" s="468"/>
      <c r="P243" s="468"/>
      <c r="Q243" s="468"/>
      <c r="R243" s="468"/>
      <c r="S243" s="475"/>
      <c r="T243" s="482"/>
      <c r="U243" s="489"/>
      <c r="V243" s="489"/>
      <c r="W243" s="489"/>
      <c r="X243" s="489"/>
      <c r="Y243" s="496"/>
      <c r="Z243" s="504"/>
      <c r="AA243" s="510"/>
      <c r="AB243" s="6" t="str">
        <f t="shared" si="25"/>
        <v/>
      </c>
      <c r="AC243" s="3" t="str">
        <f t="shared" si="26"/>
        <v/>
      </c>
      <c r="AF243" s="3" t="str">
        <f t="shared" si="27"/>
        <v/>
      </c>
    </row>
    <row r="244" spans="2:32" ht="21" customHeight="1">
      <c r="B244" s="1">
        <f t="shared" si="21"/>
        <v>0</v>
      </c>
      <c r="C244" s="1">
        <f t="shared" si="22"/>
        <v>0</v>
      </c>
      <c r="D244" s="1">
        <f t="shared" si="23"/>
        <v>0</v>
      </c>
      <c r="E244" s="1">
        <f t="shared" si="24"/>
        <v>0</v>
      </c>
      <c r="G244" s="422">
        <v>223</v>
      </c>
      <c r="H244" s="432"/>
      <c r="I244" s="440"/>
      <c r="J244" s="448"/>
      <c r="K244" s="453"/>
      <c r="L244" s="460"/>
      <c r="M244" s="468"/>
      <c r="N244" s="468"/>
      <c r="O244" s="468"/>
      <c r="P244" s="468"/>
      <c r="Q244" s="468"/>
      <c r="R244" s="468"/>
      <c r="S244" s="475"/>
      <c r="T244" s="482"/>
      <c r="U244" s="489"/>
      <c r="V244" s="489"/>
      <c r="W244" s="489"/>
      <c r="X244" s="489"/>
      <c r="Y244" s="496"/>
      <c r="Z244" s="504"/>
      <c r="AA244" s="510"/>
      <c r="AB244" s="6" t="str">
        <f t="shared" si="25"/>
        <v/>
      </c>
      <c r="AC244" s="3" t="str">
        <f t="shared" si="26"/>
        <v/>
      </c>
      <c r="AF244" s="3" t="str">
        <f t="shared" si="27"/>
        <v/>
      </c>
    </row>
    <row r="245" spans="2:32" ht="21" customHeight="1">
      <c r="B245" s="1">
        <f t="shared" si="21"/>
        <v>0</v>
      </c>
      <c r="C245" s="1">
        <f t="shared" si="22"/>
        <v>0</v>
      </c>
      <c r="D245" s="1">
        <f t="shared" si="23"/>
        <v>0</v>
      </c>
      <c r="E245" s="1">
        <f t="shared" si="24"/>
        <v>0</v>
      </c>
      <c r="G245" s="422">
        <v>224</v>
      </c>
      <c r="H245" s="432"/>
      <c r="I245" s="440"/>
      <c r="J245" s="448"/>
      <c r="K245" s="453"/>
      <c r="L245" s="460"/>
      <c r="M245" s="468"/>
      <c r="N245" s="468"/>
      <c r="O245" s="468"/>
      <c r="P245" s="468"/>
      <c r="Q245" s="468"/>
      <c r="R245" s="468"/>
      <c r="S245" s="475"/>
      <c r="T245" s="482"/>
      <c r="U245" s="489"/>
      <c r="V245" s="489"/>
      <c r="W245" s="489"/>
      <c r="X245" s="489"/>
      <c r="Y245" s="496"/>
      <c r="Z245" s="504"/>
      <c r="AA245" s="510"/>
      <c r="AB245" s="6" t="str">
        <f t="shared" si="25"/>
        <v/>
      </c>
      <c r="AC245" s="3" t="str">
        <f t="shared" si="26"/>
        <v/>
      </c>
      <c r="AF245" s="3" t="str">
        <f t="shared" si="27"/>
        <v/>
      </c>
    </row>
    <row r="246" spans="2:32" ht="21" customHeight="1">
      <c r="B246" s="1">
        <f t="shared" si="21"/>
        <v>0</v>
      </c>
      <c r="C246" s="1">
        <f t="shared" si="22"/>
        <v>0</v>
      </c>
      <c r="D246" s="1">
        <f t="shared" si="23"/>
        <v>0</v>
      </c>
      <c r="E246" s="1">
        <f t="shared" si="24"/>
        <v>0</v>
      </c>
      <c r="G246" s="424">
        <v>225</v>
      </c>
      <c r="H246" s="434"/>
      <c r="I246" s="442"/>
      <c r="J246" s="450"/>
      <c r="K246" s="455"/>
      <c r="L246" s="463"/>
      <c r="M246" s="470"/>
      <c r="N246" s="470"/>
      <c r="O246" s="470"/>
      <c r="P246" s="470"/>
      <c r="Q246" s="470"/>
      <c r="R246" s="470"/>
      <c r="S246" s="477"/>
      <c r="T246" s="484"/>
      <c r="U246" s="491"/>
      <c r="V246" s="491"/>
      <c r="W246" s="491"/>
      <c r="X246" s="491"/>
      <c r="Y246" s="499"/>
      <c r="Z246" s="507"/>
      <c r="AA246" s="510"/>
      <c r="AB246" s="6" t="str">
        <f t="shared" si="25"/>
        <v/>
      </c>
      <c r="AC246" s="3" t="str">
        <f t="shared" si="26"/>
        <v/>
      </c>
      <c r="AF246" s="3" t="str">
        <f t="shared" si="27"/>
        <v/>
      </c>
    </row>
    <row r="247" spans="2:32" ht="21" customHeight="1">
      <c r="B247" s="1">
        <f t="shared" si="21"/>
        <v>0</v>
      </c>
      <c r="C247" s="1">
        <f t="shared" si="22"/>
        <v>0</v>
      </c>
      <c r="D247" s="1">
        <f t="shared" si="23"/>
        <v>0</v>
      </c>
      <c r="E247" s="1">
        <f t="shared" si="24"/>
        <v>0</v>
      </c>
      <c r="G247" s="425">
        <v>226</v>
      </c>
      <c r="H247" s="435"/>
      <c r="I247" s="443"/>
      <c r="J247" s="451"/>
      <c r="K247" s="456"/>
      <c r="L247" s="464"/>
      <c r="M247" s="471"/>
      <c r="N247" s="471"/>
      <c r="O247" s="471"/>
      <c r="P247" s="471"/>
      <c r="Q247" s="471"/>
      <c r="R247" s="471"/>
      <c r="S247" s="478"/>
      <c r="T247" s="485"/>
      <c r="U247" s="492"/>
      <c r="V247" s="492"/>
      <c r="W247" s="492"/>
      <c r="X247" s="492"/>
      <c r="Y247" s="495"/>
      <c r="Z247" s="503"/>
      <c r="AA247" s="510"/>
      <c r="AB247" s="6" t="str">
        <f t="shared" si="25"/>
        <v/>
      </c>
      <c r="AC247" s="3" t="str">
        <f t="shared" si="26"/>
        <v/>
      </c>
      <c r="AF247" s="3" t="str">
        <f t="shared" si="27"/>
        <v/>
      </c>
    </row>
    <row r="248" spans="2:32" ht="21" customHeight="1">
      <c r="B248" s="1">
        <f t="shared" si="21"/>
        <v>0</v>
      </c>
      <c r="C248" s="1">
        <f t="shared" si="22"/>
        <v>0</v>
      </c>
      <c r="D248" s="1">
        <f t="shared" si="23"/>
        <v>0</v>
      </c>
      <c r="E248" s="1">
        <f t="shared" si="24"/>
        <v>0</v>
      </c>
      <c r="G248" s="422">
        <v>227</v>
      </c>
      <c r="H248" s="432"/>
      <c r="I248" s="440"/>
      <c r="J248" s="448"/>
      <c r="K248" s="453"/>
      <c r="L248" s="460"/>
      <c r="M248" s="468"/>
      <c r="N248" s="468"/>
      <c r="O248" s="468"/>
      <c r="P248" s="468"/>
      <c r="Q248" s="468"/>
      <c r="R248" s="468"/>
      <c r="S248" s="475"/>
      <c r="T248" s="482"/>
      <c r="U248" s="489"/>
      <c r="V248" s="489"/>
      <c r="W248" s="489"/>
      <c r="X248" s="489"/>
      <c r="Y248" s="496"/>
      <c r="Z248" s="504"/>
      <c r="AA248" s="510"/>
      <c r="AB248" s="6" t="str">
        <f t="shared" si="25"/>
        <v/>
      </c>
      <c r="AC248" s="3" t="str">
        <f t="shared" si="26"/>
        <v/>
      </c>
      <c r="AF248" s="3" t="str">
        <f t="shared" si="27"/>
        <v/>
      </c>
    </row>
    <row r="249" spans="2:32" ht="21" customHeight="1">
      <c r="B249" s="1">
        <f t="shared" si="21"/>
        <v>0</v>
      </c>
      <c r="C249" s="1">
        <f t="shared" si="22"/>
        <v>0</v>
      </c>
      <c r="D249" s="1">
        <f t="shared" si="23"/>
        <v>0</v>
      </c>
      <c r="E249" s="1">
        <f t="shared" si="24"/>
        <v>0</v>
      </c>
      <c r="G249" s="422">
        <v>228</v>
      </c>
      <c r="H249" s="432"/>
      <c r="I249" s="440"/>
      <c r="J249" s="448"/>
      <c r="K249" s="453"/>
      <c r="L249" s="460"/>
      <c r="M249" s="468"/>
      <c r="N249" s="468"/>
      <c r="O249" s="468"/>
      <c r="P249" s="468"/>
      <c r="Q249" s="468"/>
      <c r="R249" s="468"/>
      <c r="S249" s="475"/>
      <c r="T249" s="482"/>
      <c r="U249" s="489"/>
      <c r="V249" s="489"/>
      <c r="W249" s="489"/>
      <c r="X249" s="489"/>
      <c r="Y249" s="496"/>
      <c r="Z249" s="504"/>
      <c r="AA249" s="510"/>
      <c r="AB249" s="6" t="str">
        <f t="shared" si="25"/>
        <v/>
      </c>
      <c r="AC249" s="3" t="str">
        <f t="shared" si="26"/>
        <v/>
      </c>
      <c r="AF249" s="3" t="str">
        <f t="shared" si="27"/>
        <v/>
      </c>
    </row>
    <row r="250" spans="2:32" ht="21" customHeight="1">
      <c r="B250" s="1">
        <f t="shared" si="21"/>
        <v>0</v>
      </c>
      <c r="C250" s="1">
        <f t="shared" si="22"/>
        <v>0</v>
      </c>
      <c r="D250" s="1">
        <f t="shared" si="23"/>
        <v>0</v>
      </c>
      <c r="E250" s="1">
        <f t="shared" si="24"/>
        <v>0</v>
      </c>
      <c r="G250" s="422">
        <v>229</v>
      </c>
      <c r="H250" s="432"/>
      <c r="I250" s="440"/>
      <c r="J250" s="448"/>
      <c r="K250" s="453"/>
      <c r="L250" s="460"/>
      <c r="M250" s="468"/>
      <c r="N250" s="468"/>
      <c r="O250" s="468"/>
      <c r="P250" s="468"/>
      <c r="Q250" s="468"/>
      <c r="R250" s="468"/>
      <c r="S250" s="475"/>
      <c r="T250" s="482"/>
      <c r="U250" s="489"/>
      <c r="V250" s="489"/>
      <c r="W250" s="489"/>
      <c r="X250" s="489"/>
      <c r="Y250" s="496"/>
      <c r="Z250" s="504"/>
      <c r="AA250" s="510"/>
      <c r="AB250" s="6" t="str">
        <f t="shared" si="25"/>
        <v/>
      </c>
      <c r="AC250" s="3" t="str">
        <f t="shared" si="26"/>
        <v/>
      </c>
      <c r="AF250" s="3" t="str">
        <f t="shared" si="27"/>
        <v/>
      </c>
    </row>
    <row r="251" spans="2:32" ht="21" customHeight="1">
      <c r="B251" s="1">
        <f t="shared" si="21"/>
        <v>0</v>
      </c>
      <c r="C251" s="1">
        <f t="shared" si="22"/>
        <v>0</v>
      </c>
      <c r="D251" s="1">
        <f t="shared" si="23"/>
        <v>0</v>
      </c>
      <c r="E251" s="1">
        <f t="shared" si="24"/>
        <v>0</v>
      </c>
      <c r="G251" s="423">
        <v>230</v>
      </c>
      <c r="H251" s="433"/>
      <c r="I251" s="441"/>
      <c r="J251" s="449"/>
      <c r="K251" s="454"/>
      <c r="L251" s="461"/>
      <c r="M251" s="469"/>
      <c r="N251" s="469"/>
      <c r="O251" s="469"/>
      <c r="P251" s="469"/>
      <c r="Q251" s="469"/>
      <c r="R251" s="469"/>
      <c r="S251" s="476"/>
      <c r="T251" s="483"/>
      <c r="U251" s="490"/>
      <c r="V251" s="490"/>
      <c r="W251" s="490"/>
      <c r="X251" s="490"/>
      <c r="Y251" s="497"/>
      <c r="Z251" s="505"/>
      <c r="AA251" s="510"/>
      <c r="AB251" s="6" t="str">
        <f t="shared" si="25"/>
        <v/>
      </c>
      <c r="AC251" s="3" t="str">
        <f t="shared" si="26"/>
        <v/>
      </c>
      <c r="AF251" s="3" t="str">
        <f t="shared" si="27"/>
        <v/>
      </c>
    </row>
    <row r="252" spans="2:32" ht="21" customHeight="1">
      <c r="B252" s="1">
        <f t="shared" si="21"/>
        <v>0</v>
      </c>
      <c r="C252" s="1">
        <f t="shared" si="22"/>
        <v>0</v>
      </c>
      <c r="D252" s="1">
        <f t="shared" si="23"/>
        <v>0</v>
      </c>
      <c r="E252" s="1">
        <f t="shared" si="24"/>
        <v>0</v>
      </c>
      <c r="G252" s="421">
        <v>231</v>
      </c>
      <c r="H252" s="431"/>
      <c r="I252" s="439"/>
      <c r="J252" s="447"/>
      <c r="K252" s="452"/>
      <c r="L252" s="462"/>
      <c r="M252" s="467"/>
      <c r="N252" s="467"/>
      <c r="O252" s="467"/>
      <c r="P252" s="467"/>
      <c r="Q252" s="467"/>
      <c r="R252" s="467"/>
      <c r="S252" s="474"/>
      <c r="T252" s="481"/>
      <c r="U252" s="488"/>
      <c r="V252" s="488"/>
      <c r="W252" s="488"/>
      <c r="X252" s="488"/>
      <c r="Y252" s="498"/>
      <c r="Z252" s="506"/>
      <c r="AA252" s="510"/>
      <c r="AB252" s="6" t="str">
        <f t="shared" si="25"/>
        <v/>
      </c>
      <c r="AC252" s="3" t="str">
        <f t="shared" si="26"/>
        <v/>
      </c>
      <c r="AF252" s="3" t="str">
        <f t="shared" si="27"/>
        <v/>
      </c>
    </row>
    <row r="253" spans="2:32" ht="21" customHeight="1">
      <c r="B253" s="1">
        <f t="shared" si="21"/>
        <v>0</v>
      </c>
      <c r="C253" s="1">
        <f t="shared" si="22"/>
        <v>0</v>
      </c>
      <c r="D253" s="1">
        <f t="shared" si="23"/>
        <v>0</v>
      </c>
      <c r="E253" s="1">
        <f t="shared" si="24"/>
        <v>0</v>
      </c>
      <c r="G253" s="422">
        <v>232</v>
      </c>
      <c r="H253" s="432"/>
      <c r="I253" s="440"/>
      <c r="J253" s="448"/>
      <c r="K253" s="453"/>
      <c r="L253" s="460"/>
      <c r="M253" s="468"/>
      <c r="N253" s="468"/>
      <c r="O253" s="468"/>
      <c r="P253" s="468"/>
      <c r="Q253" s="468"/>
      <c r="R253" s="468"/>
      <c r="S253" s="475"/>
      <c r="T253" s="482"/>
      <c r="U253" s="489"/>
      <c r="V253" s="489"/>
      <c r="W253" s="489"/>
      <c r="X253" s="489"/>
      <c r="Y253" s="496"/>
      <c r="Z253" s="504"/>
      <c r="AA253" s="510"/>
      <c r="AB253" s="6" t="str">
        <f t="shared" si="25"/>
        <v/>
      </c>
      <c r="AC253" s="3" t="str">
        <f t="shared" si="26"/>
        <v/>
      </c>
      <c r="AF253" s="3" t="str">
        <f t="shared" si="27"/>
        <v/>
      </c>
    </row>
    <row r="254" spans="2:32" ht="21" customHeight="1">
      <c r="B254" s="1">
        <f t="shared" si="21"/>
        <v>0</v>
      </c>
      <c r="C254" s="1">
        <f t="shared" si="22"/>
        <v>0</v>
      </c>
      <c r="D254" s="1">
        <f t="shared" si="23"/>
        <v>0</v>
      </c>
      <c r="E254" s="1">
        <f t="shared" si="24"/>
        <v>0</v>
      </c>
      <c r="G254" s="422">
        <v>233</v>
      </c>
      <c r="H254" s="432"/>
      <c r="I254" s="440"/>
      <c r="J254" s="448"/>
      <c r="K254" s="453"/>
      <c r="L254" s="460"/>
      <c r="M254" s="468"/>
      <c r="N254" s="468"/>
      <c r="O254" s="468"/>
      <c r="P254" s="468"/>
      <c r="Q254" s="468"/>
      <c r="R254" s="468"/>
      <c r="S254" s="475"/>
      <c r="T254" s="482"/>
      <c r="U254" s="489"/>
      <c r="V254" s="489"/>
      <c r="W254" s="489"/>
      <c r="X254" s="489"/>
      <c r="Y254" s="496"/>
      <c r="Z254" s="504"/>
      <c r="AA254" s="510"/>
      <c r="AB254" s="6" t="str">
        <f t="shared" si="25"/>
        <v/>
      </c>
      <c r="AC254" s="3" t="str">
        <f t="shared" si="26"/>
        <v/>
      </c>
      <c r="AF254" s="3" t="str">
        <f t="shared" si="27"/>
        <v/>
      </c>
    </row>
    <row r="255" spans="2:32" ht="21" customHeight="1">
      <c r="B255" s="1">
        <f t="shared" si="21"/>
        <v>0</v>
      </c>
      <c r="C255" s="1">
        <f t="shared" si="22"/>
        <v>0</v>
      </c>
      <c r="D255" s="1">
        <f t="shared" si="23"/>
        <v>0</v>
      </c>
      <c r="E255" s="1">
        <f t="shared" si="24"/>
        <v>0</v>
      </c>
      <c r="G255" s="422">
        <v>234</v>
      </c>
      <c r="H255" s="432"/>
      <c r="I255" s="440"/>
      <c r="J255" s="448"/>
      <c r="K255" s="453"/>
      <c r="L255" s="460"/>
      <c r="M255" s="468"/>
      <c r="N255" s="468"/>
      <c r="O255" s="468"/>
      <c r="P255" s="468"/>
      <c r="Q255" s="468"/>
      <c r="R255" s="468"/>
      <c r="S255" s="475"/>
      <c r="T255" s="482"/>
      <c r="U255" s="489"/>
      <c r="V255" s="489"/>
      <c r="W255" s="489"/>
      <c r="X255" s="489"/>
      <c r="Y255" s="496"/>
      <c r="Z255" s="504"/>
      <c r="AA255" s="510"/>
      <c r="AB255" s="6" t="str">
        <f t="shared" si="25"/>
        <v/>
      </c>
      <c r="AC255" s="3" t="str">
        <f t="shared" si="26"/>
        <v/>
      </c>
      <c r="AF255" s="3" t="str">
        <f t="shared" si="27"/>
        <v/>
      </c>
    </row>
    <row r="256" spans="2:32" ht="21" customHeight="1">
      <c r="B256" s="1">
        <f t="shared" si="21"/>
        <v>0</v>
      </c>
      <c r="C256" s="1">
        <f t="shared" si="22"/>
        <v>0</v>
      </c>
      <c r="D256" s="1">
        <f t="shared" si="23"/>
        <v>0</v>
      </c>
      <c r="E256" s="1">
        <f t="shared" si="24"/>
        <v>0</v>
      </c>
      <c r="G256" s="423">
        <v>235</v>
      </c>
      <c r="H256" s="433"/>
      <c r="I256" s="441"/>
      <c r="J256" s="449"/>
      <c r="K256" s="454"/>
      <c r="L256" s="461"/>
      <c r="M256" s="469"/>
      <c r="N256" s="469"/>
      <c r="O256" s="469"/>
      <c r="P256" s="469"/>
      <c r="Q256" s="469"/>
      <c r="R256" s="469"/>
      <c r="S256" s="476"/>
      <c r="T256" s="483"/>
      <c r="U256" s="490"/>
      <c r="V256" s="490"/>
      <c r="W256" s="490"/>
      <c r="X256" s="490"/>
      <c r="Y256" s="497"/>
      <c r="Z256" s="505"/>
      <c r="AA256" s="510"/>
      <c r="AB256" s="6" t="str">
        <f t="shared" si="25"/>
        <v/>
      </c>
      <c r="AC256" s="3" t="str">
        <f t="shared" si="26"/>
        <v/>
      </c>
      <c r="AF256" s="3" t="str">
        <f t="shared" si="27"/>
        <v/>
      </c>
    </row>
    <row r="257" spans="2:32" ht="21" customHeight="1">
      <c r="B257" s="1">
        <f t="shared" si="21"/>
        <v>0</v>
      </c>
      <c r="C257" s="1">
        <f t="shared" si="22"/>
        <v>0</v>
      </c>
      <c r="D257" s="1">
        <f t="shared" si="23"/>
        <v>0</v>
      </c>
      <c r="E257" s="1">
        <f t="shared" si="24"/>
        <v>0</v>
      </c>
      <c r="G257" s="421">
        <v>236</v>
      </c>
      <c r="H257" s="431"/>
      <c r="I257" s="439"/>
      <c r="J257" s="447"/>
      <c r="K257" s="452"/>
      <c r="L257" s="462"/>
      <c r="M257" s="467"/>
      <c r="N257" s="467"/>
      <c r="O257" s="467"/>
      <c r="P257" s="467"/>
      <c r="Q257" s="467"/>
      <c r="R257" s="467"/>
      <c r="S257" s="474"/>
      <c r="T257" s="481"/>
      <c r="U257" s="488"/>
      <c r="V257" s="488"/>
      <c r="W257" s="488"/>
      <c r="X257" s="488"/>
      <c r="Y257" s="498"/>
      <c r="Z257" s="506"/>
      <c r="AA257" s="510"/>
      <c r="AB257" s="6" t="str">
        <f t="shared" si="25"/>
        <v/>
      </c>
      <c r="AC257" s="3" t="str">
        <f t="shared" si="26"/>
        <v/>
      </c>
      <c r="AF257" s="3" t="str">
        <f t="shared" si="27"/>
        <v/>
      </c>
    </row>
    <row r="258" spans="2:32" ht="21" customHeight="1">
      <c r="B258" s="1">
        <f t="shared" si="21"/>
        <v>0</v>
      </c>
      <c r="C258" s="1">
        <f t="shared" si="22"/>
        <v>0</v>
      </c>
      <c r="D258" s="1">
        <f t="shared" si="23"/>
        <v>0</v>
      </c>
      <c r="E258" s="1">
        <f t="shared" si="24"/>
        <v>0</v>
      </c>
      <c r="G258" s="422">
        <v>237</v>
      </c>
      <c r="H258" s="432"/>
      <c r="I258" s="440"/>
      <c r="J258" s="448"/>
      <c r="K258" s="453"/>
      <c r="L258" s="460"/>
      <c r="M258" s="468"/>
      <c r="N258" s="468"/>
      <c r="O258" s="468"/>
      <c r="P258" s="468"/>
      <c r="Q258" s="468"/>
      <c r="R258" s="468"/>
      <c r="S258" s="475"/>
      <c r="T258" s="482"/>
      <c r="U258" s="489"/>
      <c r="V258" s="489"/>
      <c r="W258" s="489"/>
      <c r="X258" s="489"/>
      <c r="Y258" s="496"/>
      <c r="Z258" s="504"/>
      <c r="AA258" s="510"/>
      <c r="AB258" s="6" t="str">
        <f t="shared" si="25"/>
        <v/>
      </c>
      <c r="AC258" s="3" t="str">
        <f t="shared" si="26"/>
        <v/>
      </c>
      <c r="AF258" s="3" t="str">
        <f t="shared" si="27"/>
        <v/>
      </c>
    </row>
    <row r="259" spans="2:32" ht="21" customHeight="1">
      <c r="B259" s="1">
        <f t="shared" si="21"/>
        <v>0</v>
      </c>
      <c r="C259" s="1">
        <f t="shared" si="22"/>
        <v>0</v>
      </c>
      <c r="D259" s="1">
        <f t="shared" si="23"/>
        <v>0</v>
      </c>
      <c r="E259" s="1">
        <f t="shared" si="24"/>
        <v>0</v>
      </c>
      <c r="G259" s="422">
        <v>238</v>
      </c>
      <c r="H259" s="432"/>
      <c r="I259" s="440"/>
      <c r="J259" s="448"/>
      <c r="K259" s="453"/>
      <c r="L259" s="460"/>
      <c r="M259" s="468"/>
      <c r="N259" s="468"/>
      <c r="O259" s="468"/>
      <c r="P259" s="468"/>
      <c r="Q259" s="468"/>
      <c r="R259" s="468"/>
      <c r="S259" s="475"/>
      <c r="T259" s="482"/>
      <c r="U259" s="489"/>
      <c r="V259" s="489"/>
      <c r="W259" s="489"/>
      <c r="X259" s="489"/>
      <c r="Y259" s="496"/>
      <c r="Z259" s="504"/>
      <c r="AA259" s="510"/>
      <c r="AB259" s="6" t="str">
        <f t="shared" si="25"/>
        <v/>
      </c>
      <c r="AC259" s="3" t="str">
        <f t="shared" si="26"/>
        <v/>
      </c>
      <c r="AF259" s="3" t="str">
        <f t="shared" si="27"/>
        <v/>
      </c>
    </row>
    <row r="260" spans="2:32" ht="21" customHeight="1">
      <c r="B260" s="1">
        <f t="shared" si="21"/>
        <v>0</v>
      </c>
      <c r="C260" s="1">
        <f t="shared" si="22"/>
        <v>0</v>
      </c>
      <c r="D260" s="1">
        <f t="shared" si="23"/>
        <v>0</v>
      </c>
      <c r="E260" s="1">
        <f t="shared" si="24"/>
        <v>0</v>
      </c>
      <c r="G260" s="422">
        <v>239</v>
      </c>
      <c r="H260" s="432"/>
      <c r="I260" s="440"/>
      <c r="J260" s="448"/>
      <c r="K260" s="453"/>
      <c r="L260" s="460"/>
      <c r="M260" s="468"/>
      <c r="N260" s="468"/>
      <c r="O260" s="468"/>
      <c r="P260" s="468"/>
      <c r="Q260" s="468"/>
      <c r="R260" s="468"/>
      <c r="S260" s="475"/>
      <c r="T260" s="482"/>
      <c r="U260" s="489"/>
      <c r="V260" s="489"/>
      <c r="W260" s="489"/>
      <c r="X260" s="489"/>
      <c r="Y260" s="496"/>
      <c r="Z260" s="504"/>
      <c r="AA260" s="510"/>
      <c r="AB260" s="6" t="str">
        <f t="shared" si="25"/>
        <v/>
      </c>
      <c r="AC260" s="3" t="str">
        <f t="shared" si="26"/>
        <v/>
      </c>
      <c r="AF260" s="3" t="str">
        <f t="shared" si="27"/>
        <v/>
      </c>
    </row>
    <row r="261" spans="2:32" ht="21" customHeight="1">
      <c r="B261" s="1">
        <f t="shared" si="21"/>
        <v>0</v>
      </c>
      <c r="C261" s="1">
        <f t="shared" si="22"/>
        <v>0</v>
      </c>
      <c r="D261" s="1">
        <f t="shared" si="23"/>
        <v>0</v>
      </c>
      <c r="E261" s="1">
        <f t="shared" si="24"/>
        <v>0</v>
      </c>
      <c r="G261" s="423">
        <v>240</v>
      </c>
      <c r="H261" s="433"/>
      <c r="I261" s="441"/>
      <c r="J261" s="449"/>
      <c r="K261" s="454"/>
      <c r="L261" s="461"/>
      <c r="M261" s="469"/>
      <c r="N261" s="469"/>
      <c r="O261" s="469"/>
      <c r="P261" s="469"/>
      <c r="Q261" s="469"/>
      <c r="R261" s="469"/>
      <c r="S261" s="476"/>
      <c r="T261" s="483"/>
      <c r="U261" s="490"/>
      <c r="V261" s="490"/>
      <c r="W261" s="490"/>
      <c r="X261" s="490"/>
      <c r="Y261" s="497"/>
      <c r="Z261" s="505"/>
      <c r="AA261" s="510"/>
      <c r="AB261" s="6" t="str">
        <f t="shared" si="25"/>
        <v/>
      </c>
      <c r="AC261" s="3" t="str">
        <f t="shared" si="26"/>
        <v/>
      </c>
      <c r="AF261" s="3" t="str">
        <f t="shared" si="27"/>
        <v/>
      </c>
    </row>
  </sheetData>
  <mergeCells count="16">
    <mergeCell ref="G11:Y11"/>
    <mergeCell ref="H12:Y12"/>
    <mergeCell ref="H13:Y13"/>
    <mergeCell ref="H14:Y14"/>
    <mergeCell ref="H15:Y15"/>
    <mergeCell ref="H16:Y16"/>
    <mergeCell ref="G18:H18"/>
    <mergeCell ref="I18:Z18"/>
    <mergeCell ref="L20:S20"/>
    <mergeCell ref="T20:Y20"/>
    <mergeCell ref="G20:G21"/>
    <mergeCell ref="H20:H21"/>
    <mergeCell ref="I20:I21"/>
    <mergeCell ref="J20:J21"/>
    <mergeCell ref="K20:K21"/>
    <mergeCell ref="Z20:Z21"/>
  </mergeCells>
  <phoneticPr fontId="3"/>
  <pageMargins left="0.78740157480314965" right="0.31496062992125984" top="0.78740157480314965" bottom="0.55118110236220474" header="0.55118110236220474" footer="0.39370078740157483"/>
  <pageSetup paperSize="9" fitToWidth="1" fitToHeight="1" orientation="portrait" usePrinterDefaults="1" verticalDpi="360" r:id="rId1"/>
  <headerFooter alignWithMargins="0">
    <oddHeader>&amp;R&amp;14その&amp;P</oddHeader>
  </headerFooter>
  <rowBreaks count="7" manualBreakCount="7">
    <brk id="51" min="6" max="25" man="1"/>
    <brk id="81" min="6" max="25" man="1"/>
    <brk id="111" min="6" max="25" man="1"/>
    <brk id="141" min="6" max="25" man="1"/>
    <brk id="171" min="6" max="25" man="1"/>
    <brk id="201" min="6" max="25" man="1"/>
    <brk id="231" min="6" max="2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4:Z69"/>
  <sheetViews>
    <sheetView topLeftCell="A4" zoomScale="80" zoomScaleNormal="80" workbookViewId="0">
      <selection activeCell="B5" sqref="B5"/>
    </sheetView>
  </sheetViews>
  <sheetFormatPr defaultRowHeight="13.5"/>
  <cols>
    <col min="1" max="1" width="16.25" style="417" customWidth="1"/>
    <col min="2" max="2" width="4.625" style="511" customWidth="1"/>
    <col min="3" max="3" width="5.125" style="511" customWidth="1"/>
    <col min="4" max="4" width="3.625" style="511" customWidth="1"/>
    <col min="5" max="5" width="4.625" style="511" customWidth="1"/>
    <col min="6" max="6" width="5.125" style="511" customWidth="1"/>
    <col min="7" max="7" width="3.625" style="511" customWidth="1"/>
    <col min="8" max="8" width="4.625" style="511" customWidth="1"/>
    <col min="9" max="9" width="5.125" style="511" customWidth="1"/>
    <col min="10" max="10" width="3.625" style="511" customWidth="1"/>
    <col min="11" max="12" width="4.625" style="511" customWidth="1"/>
    <col min="13" max="13" width="5.625" style="511" customWidth="1"/>
    <col min="14" max="15" width="3.625" style="511" customWidth="1"/>
    <col min="16" max="17" width="4.625" style="511" customWidth="1"/>
    <col min="18" max="19" width="2.625" style="511" customWidth="1"/>
    <col min="20" max="20" width="6.625" style="511" customWidth="1"/>
    <col min="21" max="26" width="3.625" style="511" customWidth="1"/>
    <col min="27" max="27" width="9" style="511" bestFit="1" customWidth="1"/>
    <col min="28" max="16384" width="9" style="511" customWidth="1"/>
  </cols>
  <sheetData>
    <row r="3" spans="1:26" ht="6.75" customHeight="1"/>
    <row r="4" spans="1:26" ht="22.5" customHeight="1">
      <c r="A4" s="512" t="s">
        <v>327</v>
      </c>
      <c r="B4" s="531">
        <v>45750</v>
      </c>
      <c r="C4" s="531"/>
      <c r="D4" s="531"/>
      <c r="E4" s="531"/>
      <c r="F4" s="531"/>
      <c r="G4" s="581" t="s">
        <v>328</v>
      </c>
      <c r="H4" s="581"/>
      <c r="I4" s="581"/>
      <c r="J4" s="581"/>
      <c r="K4" s="581"/>
      <c r="L4" s="581"/>
      <c r="M4" s="581"/>
      <c r="N4" s="581"/>
      <c r="O4" s="581"/>
      <c r="P4" s="581"/>
      <c r="Q4" s="581"/>
      <c r="R4" s="581"/>
      <c r="S4" s="581"/>
      <c r="T4" s="712" t="s">
        <v>562</v>
      </c>
      <c r="U4" s="712"/>
      <c r="V4" s="712"/>
      <c r="W4" s="712"/>
      <c r="X4" s="712"/>
      <c r="Y4" s="712"/>
      <c r="Z4" s="712"/>
    </row>
    <row r="5" spans="1:26" ht="20.100000000000001" customHeight="1">
      <c r="S5" s="703" t="s">
        <v>329</v>
      </c>
      <c r="T5" s="2"/>
      <c r="U5" s="2"/>
      <c r="V5" s="2"/>
      <c r="W5" s="2"/>
      <c r="X5" s="2"/>
      <c r="Y5" s="2"/>
      <c r="Z5" s="2"/>
    </row>
    <row r="6" spans="1:26" ht="19.5" customHeight="1">
      <c r="A6" s="513" t="s">
        <v>310</v>
      </c>
      <c r="B6" s="532" t="s">
        <v>330</v>
      </c>
      <c r="C6" s="553"/>
      <c r="D6" s="553"/>
      <c r="E6" s="553"/>
      <c r="F6" s="553"/>
      <c r="G6" s="553"/>
      <c r="H6" s="553"/>
      <c r="I6" s="553"/>
      <c r="J6" s="553"/>
      <c r="K6" s="553"/>
      <c r="L6" s="553"/>
      <c r="M6" s="623"/>
      <c r="N6" s="653" t="s">
        <v>222</v>
      </c>
      <c r="O6" s="675"/>
      <c r="P6" s="675"/>
      <c r="Q6" s="675"/>
      <c r="R6" s="675"/>
      <c r="S6" s="675"/>
      <c r="T6" s="675"/>
      <c r="U6" s="675"/>
      <c r="V6" s="675"/>
      <c r="W6" s="675"/>
      <c r="X6" s="675"/>
      <c r="Y6" s="675"/>
      <c r="Z6" s="695"/>
    </row>
    <row r="7" spans="1:26" ht="19.5" customHeight="1">
      <c r="A7" s="514"/>
      <c r="B7" s="533"/>
      <c r="C7" s="554"/>
      <c r="D7" s="554"/>
      <c r="E7" s="554"/>
      <c r="F7" s="554"/>
      <c r="G7" s="554"/>
      <c r="H7" s="554"/>
      <c r="I7" s="554"/>
      <c r="J7" s="554"/>
      <c r="K7" s="554"/>
      <c r="L7" s="554"/>
      <c r="M7" s="641"/>
      <c r="N7" s="552"/>
      <c r="O7" s="568"/>
      <c r="P7" s="568"/>
      <c r="Q7" s="568"/>
      <c r="R7" s="568"/>
      <c r="S7" s="568"/>
      <c r="T7" s="713"/>
      <c r="U7" s="713"/>
      <c r="V7" s="713"/>
      <c r="W7" s="713"/>
      <c r="X7" s="713"/>
      <c r="Y7" s="713"/>
      <c r="Z7" s="729"/>
    </row>
    <row r="8" spans="1:26" ht="19.5" customHeight="1">
      <c r="A8" s="515" t="s">
        <v>276</v>
      </c>
      <c r="B8" s="532" t="s">
        <v>331</v>
      </c>
      <c r="C8" s="553"/>
      <c r="D8" s="553"/>
      <c r="E8" s="553"/>
      <c r="F8" s="553"/>
      <c r="G8" s="553"/>
      <c r="H8" s="553"/>
      <c r="I8" s="553"/>
      <c r="J8" s="553"/>
      <c r="K8" s="553"/>
      <c r="L8" s="623"/>
      <c r="M8" s="515" t="s">
        <v>332</v>
      </c>
      <c r="N8" s="534" t="s">
        <v>31</v>
      </c>
      <c r="O8" s="555"/>
      <c r="P8" s="555"/>
      <c r="Q8" s="555"/>
      <c r="R8" s="555"/>
      <c r="S8" s="555"/>
      <c r="T8" s="555"/>
      <c r="U8" s="555"/>
      <c r="V8" s="555"/>
      <c r="W8" s="555"/>
      <c r="X8" s="555"/>
      <c r="Y8" s="555"/>
      <c r="Z8" s="624"/>
    </row>
    <row r="9" spans="1:26" ht="19.5" customHeight="1">
      <c r="A9" s="515"/>
      <c r="B9" s="534"/>
      <c r="C9" s="555"/>
      <c r="D9" s="555"/>
      <c r="E9" s="555"/>
      <c r="F9" s="555"/>
      <c r="G9" s="555"/>
      <c r="H9" s="555"/>
      <c r="I9" s="555"/>
      <c r="J9" s="555"/>
      <c r="K9" s="555"/>
      <c r="L9" s="624"/>
      <c r="M9" s="515" t="s">
        <v>334</v>
      </c>
      <c r="N9" s="654" t="s">
        <v>335</v>
      </c>
      <c r="O9" s="676"/>
      <c r="P9" s="676"/>
      <c r="Q9" s="676"/>
      <c r="R9" s="676"/>
      <c r="S9" s="676"/>
      <c r="T9" s="676"/>
      <c r="U9" s="676"/>
      <c r="V9" s="676"/>
      <c r="W9" s="676"/>
      <c r="X9" s="676"/>
      <c r="Y9" s="676"/>
      <c r="Z9" s="730"/>
    </row>
    <row r="10" spans="1:26" ht="6" customHeight="1">
      <c r="Z10" s="731"/>
    </row>
    <row r="11" spans="1:26" ht="20.100000000000001" customHeight="1">
      <c r="A11" s="516" t="s">
        <v>339</v>
      </c>
      <c r="B11" s="535" t="s">
        <v>341</v>
      </c>
      <c r="C11" s="556"/>
      <c r="D11" s="569"/>
      <c r="E11" s="535" t="s">
        <v>188</v>
      </c>
      <c r="F11" s="556"/>
      <c r="G11" s="569"/>
      <c r="H11" s="535" t="s">
        <v>342</v>
      </c>
      <c r="I11" s="556"/>
      <c r="J11" s="604"/>
      <c r="K11" s="612" t="s">
        <v>343</v>
      </c>
      <c r="L11" s="625"/>
      <c r="M11" s="625"/>
      <c r="N11" s="625"/>
      <c r="O11" s="625"/>
      <c r="P11" s="625"/>
      <c r="Q11" s="625"/>
      <c r="R11" s="625"/>
      <c r="S11" s="625"/>
      <c r="T11" s="625"/>
      <c r="U11" s="625"/>
      <c r="V11" s="625"/>
      <c r="W11" s="625"/>
      <c r="X11" s="625"/>
      <c r="Y11" s="625"/>
      <c r="Z11" s="732"/>
    </row>
    <row r="12" spans="1:26" ht="20.100000000000001" customHeight="1">
      <c r="A12" s="517"/>
      <c r="B12" s="536" t="s">
        <v>42</v>
      </c>
      <c r="C12" s="557"/>
      <c r="D12" s="570"/>
      <c r="E12" s="536" t="s">
        <v>344</v>
      </c>
      <c r="F12" s="557"/>
      <c r="G12" s="570"/>
      <c r="H12" s="536" t="s">
        <v>346</v>
      </c>
      <c r="I12" s="557"/>
      <c r="J12" s="605"/>
      <c r="K12" s="613" t="s">
        <v>347</v>
      </c>
      <c r="L12" s="598"/>
      <c r="M12" s="635"/>
      <c r="N12" s="588" t="s">
        <v>348</v>
      </c>
      <c r="O12" s="598"/>
      <c r="P12" s="598"/>
      <c r="Q12" s="598"/>
      <c r="R12" s="588" t="s">
        <v>349</v>
      </c>
      <c r="S12" s="635"/>
      <c r="T12" s="515" t="s">
        <v>170</v>
      </c>
      <c r="U12" s="588" t="s">
        <v>352</v>
      </c>
      <c r="V12" s="598"/>
      <c r="W12" s="598"/>
      <c r="X12" s="598"/>
      <c r="Y12" s="598"/>
      <c r="Z12" s="733"/>
    </row>
    <row r="13" spans="1:26" ht="9" customHeight="1">
      <c r="A13" s="518" t="s">
        <v>377</v>
      </c>
      <c r="B13" s="537"/>
      <c r="C13" s="558"/>
      <c r="D13" s="571" t="s">
        <v>353</v>
      </c>
      <c r="E13" s="540"/>
      <c r="F13" s="561"/>
      <c r="G13" s="571" t="s">
        <v>353</v>
      </c>
      <c r="H13" s="540" t="s">
        <v>1</v>
      </c>
      <c r="I13" s="561"/>
      <c r="J13" s="606" t="s">
        <v>353</v>
      </c>
      <c r="K13" s="614" t="s">
        <v>356</v>
      </c>
      <c r="L13" s="626"/>
      <c r="M13" s="626"/>
      <c r="N13" s="626"/>
      <c r="O13" s="626"/>
      <c r="P13" s="626"/>
      <c r="Q13" s="626"/>
      <c r="R13" s="626"/>
      <c r="S13" s="626"/>
      <c r="T13" s="626"/>
      <c r="U13" s="626"/>
      <c r="V13" s="626"/>
      <c r="W13" s="626"/>
      <c r="X13" s="626"/>
      <c r="Y13" s="626"/>
      <c r="Z13" s="734"/>
    </row>
    <row r="14" spans="1:26" ht="9" customHeight="1">
      <c r="A14" s="519"/>
      <c r="B14" s="538"/>
      <c r="C14" s="559"/>
      <c r="D14" s="572"/>
      <c r="E14" s="541"/>
      <c r="F14" s="562"/>
      <c r="G14" s="572"/>
      <c r="H14" s="541"/>
      <c r="I14" s="562"/>
      <c r="J14" s="607"/>
      <c r="K14" s="615"/>
      <c r="L14" s="627"/>
      <c r="M14" s="627"/>
      <c r="N14" s="627"/>
      <c r="O14" s="627"/>
      <c r="P14" s="627"/>
      <c r="Q14" s="627"/>
      <c r="R14" s="627"/>
      <c r="S14" s="627"/>
      <c r="T14" s="627"/>
      <c r="U14" s="627"/>
      <c r="V14" s="627"/>
      <c r="W14" s="627"/>
      <c r="X14" s="627"/>
      <c r="Y14" s="627"/>
      <c r="Z14" s="735"/>
    </row>
    <row r="15" spans="1:26" ht="9" customHeight="1">
      <c r="A15" s="519"/>
      <c r="B15" s="538"/>
      <c r="C15" s="559"/>
      <c r="D15" s="572"/>
      <c r="E15" s="541"/>
      <c r="F15" s="562"/>
      <c r="G15" s="572"/>
      <c r="H15" s="541"/>
      <c r="I15" s="562"/>
      <c r="J15" s="607"/>
      <c r="K15" s="616" t="s">
        <v>357</v>
      </c>
      <c r="L15" s="628"/>
      <c r="M15" s="628"/>
      <c r="N15" s="655" t="s">
        <v>358</v>
      </c>
      <c r="O15" s="677"/>
      <c r="P15" s="677"/>
      <c r="Q15" s="692"/>
      <c r="R15" s="701" t="s">
        <v>82</v>
      </c>
      <c r="S15" s="704"/>
      <c r="T15" s="714">
        <v>37</v>
      </c>
      <c r="U15" s="720">
        <v>4</v>
      </c>
      <c r="V15" s="558" t="s">
        <v>234</v>
      </c>
      <c r="W15" s="561">
        <v>24</v>
      </c>
      <c r="X15" s="558" t="s">
        <v>73</v>
      </c>
      <c r="Y15" s="725">
        <v>12</v>
      </c>
      <c r="Z15" s="606" t="s">
        <v>359</v>
      </c>
    </row>
    <row r="16" spans="1:26" ht="9" customHeight="1">
      <c r="A16" s="519"/>
      <c r="B16" s="539"/>
      <c r="C16" s="560"/>
      <c r="D16" s="573"/>
      <c r="E16" s="542"/>
      <c r="F16" s="563"/>
      <c r="G16" s="573"/>
      <c r="H16" s="542"/>
      <c r="I16" s="563"/>
      <c r="J16" s="608"/>
      <c r="K16" s="617"/>
      <c r="L16" s="629"/>
      <c r="M16" s="629"/>
      <c r="N16" s="656"/>
      <c r="O16" s="678"/>
      <c r="P16" s="678"/>
      <c r="Q16" s="693"/>
      <c r="R16" s="702"/>
      <c r="S16" s="705"/>
      <c r="T16" s="715"/>
      <c r="U16" s="721"/>
      <c r="V16" s="724"/>
      <c r="W16" s="688"/>
      <c r="X16" s="724"/>
      <c r="Y16" s="726"/>
      <c r="Z16" s="736"/>
    </row>
    <row r="17" spans="1:26" ht="9" customHeight="1">
      <c r="A17" s="519"/>
      <c r="B17" s="538" t="s">
        <v>200</v>
      </c>
      <c r="C17" s="559"/>
      <c r="D17" s="572" t="s">
        <v>353</v>
      </c>
      <c r="E17" s="538" t="s">
        <v>200</v>
      </c>
      <c r="F17" s="559"/>
      <c r="G17" s="572" t="s">
        <v>353</v>
      </c>
      <c r="H17" s="538" t="s">
        <v>200</v>
      </c>
      <c r="I17" s="562" t="s">
        <v>81</v>
      </c>
      <c r="J17" s="609" t="s">
        <v>353</v>
      </c>
      <c r="K17" s="617"/>
      <c r="L17" s="629"/>
      <c r="M17" s="629"/>
      <c r="N17" s="656"/>
      <c r="O17" s="678"/>
      <c r="P17" s="678"/>
      <c r="Q17" s="693"/>
      <c r="R17" s="701" t="s">
        <v>19</v>
      </c>
      <c r="S17" s="704"/>
      <c r="T17" s="714">
        <v>37</v>
      </c>
      <c r="U17" s="720">
        <v>4</v>
      </c>
      <c r="V17" s="558" t="s">
        <v>234</v>
      </c>
      <c r="W17" s="561">
        <v>25</v>
      </c>
      <c r="X17" s="558" t="s">
        <v>73</v>
      </c>
      <c r="Y17" s="725">
        <v>13</v>
      </c>
      <c r="Z17" s="606" t="s">
        <v>359</v>
      </c>
    </row>
    <row r="18" spans="1:26" ht="9" customHeight="1">
      <c r="A18" s="519"/>
      <c r="B18" s="538"/>
      <c r="C18" s="559"/>
      <c r="D18" s="572"/>
      <c r="E18" s="538"/>
      <c r="F18" s="559"/>
      <c r="G18" s="572"/>
      <c r="H18" s="538"/>
      <c r="I18" s="562"/>
      <c r="J18" s="609"/>
      <c r="K18" s="617"/>
      <c r="L18" s="629"/>
      <c r="M18" s="629"/>
      <c r="N18" s="656"/>
      <c r="O18" s="678"/>
      <c r="P18" s="678"/>
      <c r="Q18" s="693"/>
      <c r="R18" s="702"/>
      <c r="S18" s="705"/>
      <c r="T18" s="715"/>
      <c r="U18" s="721"/>
      <c r="V18" s="724"/>
      <c r="W18" s="688"/>
      <c r="X18" s="724"/>
      <c r="Y18" s="726"/>
      <c r="Z18" s="736"/>
    </row>
    <row r="19" spans="1:26" ht="9" customHeight="1">
      <c r="A19" s="518" t="s">
        <v>333</v>
      </c>
      <c r="B19" s="540" t="s">
        <v>1</v>
      </c>
      <c r="C19" s="561"/>
      <c r="D19" s="571" t="s">
        <v>353</v>
      </c>
      <c r="E19" s="540" t="s">
        <v>274</v>
      </c>
      <c r="F19" s="561"/>
      <c r="G19" s="571" t="s">
        <v>353</v>
      </c>
      <c r="H19" s="585" t="s">
        <v>364</v>
      </c>
      <c r="I19" s="595"/>
      <c r="J19" s="606" t="s">
        <v>353</v>
      </c>
      <c r="K19" s="617"/>
      <c r="L19" s="629"/>
      <c r="M19" s="629"/>
      <c r="N19" s="656"/>
      <c r="O19" s="678"/>
      <c r="P19" s="678"/>
      <c r="Q19" s="693"/>
      <c r="R19" s="701"/>
      <c r="S19" s="704"/>
      <c r="T19" s="714"/>
      <c r="U19" s="720"/>
      <c r="V19" s="558" t="s">
        <v>234</v>
      </c>
      <c r="W19" s="558"/>
      <c r="X19" s="558" t="s">
        <v>73</v>
      </c>
      <c r="Y19" s="725"/>
      <c r="Z19" s="606" t="s">
        <v>359</v>
      </c>
    </row>
    <row r="20" spans="1:26" ht="9" customHeight="1">
      <c r="A20" s="519"/>
      <c r="B20" s="541"/>
      <c r="C20" s="562"/>
      <c r="D20" s="572"/>
      <c r="E20" s="541"/>
      <c r="F20" s="562"/>
      <c r="G20" s="572"/>
      <c r="H20" s="586"/>
      <c r="I20" s="596"/>
      <c r="J20" s="607"/>
      <c r="K20" s="617"/>
      <c r="L20" s="629"/>
      <c r="M20" s="629"/>
      <c r="N20" s="656"/>
      <c r="O20" s="678"/>
      <c r="P20" s="678"/>
      <c r="Q20" s="693"/>
      <c r="R20" s="702"/>
      <c r="S20" s="705"/>
      <c r="T20" s="715"/>
      <c r="U20" s="721"/>
      <c r="V20" s="724"/>
      <c r="W20" s="724"/>
      <c r="X20" s="724"/>
      <c r="Y20" s="726"/>
      <c r="Z20" s="736"/>
    </row>
    <row r="21" spans="1:26" ht="9" customHeight="1">
      <c r="A21" s="519"/>
      <c r="B21" s="541"/>
      <c r="C21" s="562"/>
      <c r="D21" s="572"/>
      <c r="E21" s="541"/>
      <c r="F21" s="562"/>
      <c r="G21" s="572"/>
      <c r="H21" s="586"/>
      <c r="I21" s="596"/>
      <c r="J21" s="607"/>
      <c r="K21" s="617"/>
      <c r="L21" s="629"/>
      <c r="M21" s="629"/>
      <c r="N21" s="656"/>
      <c r="O21" s="678"/>
      <c r="P21" s="678"/>
      <c r="Q21" s="693"/>
      <c r="R21" s="666"/>
      <c r="S21" s="706"/>
      <c r="T21" s="714"/>
      <c r="U21" s="720"/>
      <c r="V21" s="558" t="s">
        <v>234</v>
      </c>
      <c r="W21" s="558"/>
      <c r="X21" s="558" t="s">
        <v>73</v>
      </c>
      <c r="Y21" s="725"/>
      <c r="Z21" s="606" t="s">
        <v>359</v>
      </c>
    </row>
    <row r="22" spans="1:26" ht="9" customHeight="1">
      <c r="A22" s="519"/>
      <c r="B22" s="542"/>
      <c r="C22" s="563"/>
      <c r="D22" s="573"/>
      <c r="E22" s="542"/>
      <c r="F22" s="563"/>
      <c r="G22" s="573"/>
      <c r="H22" s="587"/>
      <c r="I22" s="597"/>
      <c r="J22" s="608"/>
      <c r="K22" s="617"/>
      <c r="L22" s="629"/>
      <c r="M22" s="629"/>
      <c r="N22" s="656"/>
      <c r="O22" s="678"/>
      <c r="P22" s="678"/>
      <c r="Q22" s="693"/>
      <c r="R22" s="661"/>
      <c r="S22" s="696"/>
      <c r="T22" s="715"/>
      <c r="U22" s="721"/>
      <c r="V22" s="724"/>
      <c r="W22" s="724"/>
      <c r="X22" s="724"/>
      <c r="Y22" s="726"/>
      <c r="Z22" s="736"/>
    </row>
    <row r="23" spans="1:26" ht="9" customHeight="1">
      <c r="A23" s="519"/>
      <c r="B23" s="538" t="s">
        <v>200</v>
      </c>
      <c r="C23" s="562" t="s">
        <v>81</v>
      </c>
      <c r="D23" s="572" t="s">
        <v>353</v>
      </c>
      <c r="E23" s="538" t="s">
        <v>200</v>
      </c>
      <c r="F23" s="559"/>
      <c r="G23" s="572" t="s">
        <v>353</v>
      </c>
      <c r="H23" s="538" t="s">
        <v>200</v>
      </c>
      <c r="I23" s="559"/>
      <c r="J23" s="609" t="s">
        <v>353</v>
      </c>
      <c r="K23" s="617"/>
      <c r="L23" s="629"/>
      <c r="M23" s="629"/>
      <c r="N23" s="656"/>
      <c r="O23" s="678"/>
      <c r="P23" s="678"/>
      <c r="Q23" s="693"/>
      <c r="R23" s="666"/>
      <c r="S23" s="706"/>
      <c r="T23" s="714"/>
      <c r="U23" s="720"/>
      <c r="V23" s="558" t="s">
        <v>234</v>
      </c>
      <c r="W23" s="558"/>
      <c r="X23" s="558" t="s">
        <v>73</v>
      </c>
      <c r="Y23" s="725"/>
      <c r="Z23" s="606" t="s">
        <v>359</v>
      </c>
    </row>
    <row r="24" spans="1:26" ht="9" customHeight="1">
      <c r="A24" s="519"/>
      <c r="B24" s="538"/>
      <c r="C24" s="562"/>
      <c r="D24" s="572"/>
      <c r="E24" s="538"/>
      <c r="F24" s="559"/>
      <c r="G24" s="572"/>
      <c r="H24" s="538"/>
      <c r="I24" s="559"/>
      <c r="J24" s="609"/>
      <c r="K24" s="617"/>
      <c r="L24" s="629"/>
      <c r="M24" s="629"/>
      <c r="N24" s="656"/>
      <c r="O24" s="678"/>
      <c r="P24" s="678"/>
      <c r="Q24" s="693"/>
      <c r="R24" s="661"/>
      <c r="S24" s="696"/>
      <c r="T24" s="715"/>
      <c r="U24" s="721"/>
      <c r="V24" s="724"/>
      <c r="W24" s="724"/>
      <c r="X24" s="724"/>
      <c r="Y24" s="726"/>
      <c r="Z24" s="736"/>
    </row>
    <row r="25" spans="1:26" ht="9" customHeight="1">
      <c r="A25" s="518" t="s">
        <v>564</v>
      </c>
      <c r="B25" s="540" t="s">
        <v>1</v>
      </c>
      <c r="C25" s="561"/>
      <c r="D25" s="571" t="s">
        <v>353</v>
      </c>
      <c r="E25" s="540" t="s">
        <v>1</v>
      </c>
      <c r="F25" s="561"/>
      <c r="G25" s="571" t="s">
        <v>353</v>
      </c>
      <c r="H25" s="537"/>
      <c r="I25" s="558"/>
      <c r="J25" s="606" t="s">
        <v>353</v>
      </c>
      <c r="K25" s="617"/>
      <c r="L25" s="629"/>
      <c r="M25" s="629"/>
      <c r="N25" s="656"/>
      <c r="O25" s="678"/>
      <c r="P25" s="678"/>
      <c r="Q25" s="693"/>
      <c r="R25" s="666"/>
      <c r="S25" s="706"/>
      <c r="T25" s="714"/>
      <c r="U25" s="720"/>
      <c r="V25" s="558" t="s">
        <v>481</v>
      </c>
      <c r="W25" s="558"/>
      <c r="X25" s="558" t="s">
        <v>531</v>
      </c>
      <c r="Y25" s="725"/>
      <c r="Z25" s="606" t="s">
        <v>359</v>
      </c>
    </row>
    <row r="26" spans="1:26" ht="9" customHeight="1">
      <c r="A26" s="519"/>
      <c r="B26" s="541"/>
      <c r="C26" s="562"/>
      <c r="D26" s="572"/>
      <c r="E26" s="541"/>
      <c r="F26" s="562"/>
      <c r="G26" s="572"/>
      <c r="H26" s="538"/>
      <c r="I26" s="559"/>
      <c r="J26" s="607"/>
      <c r="K26" s="617"/>
      <c r="L26" s="629"/>
      <c r="M26" s="629"/>
      <c r="N26" s="657"/>
      <c r="O26" s="679"/>
      <c r="P26" s="679"/>
      <c r="Q26" s="694"/>
      <c r="R26" s="661"/>
      <c r="S26" s="696"/>
      <c r="T26" s="715"/>
      <c r="U26" s="721"/>
      <c r="V26" s="724"/>
      <c r="W26" s="724"/>
      <c r="X26" s="724"/>
      <c r="Y26" s="726"/>
      <c r="Z26" s="736"/>
    </row>
    <row r="27" spans="1:26" ht="9" customHeight="1">
      <c r="A27" s="519"/>
      <c r="B27" s="541"/>
      <c r="C27" s="562"/>
      <c r="D27" s="572"/>
      <c r="E27" s="541"/>
      <c r="F27" s="562"/>
      <c r="G27" s="572"/>
      <c r="H27" s="538"/>
      <c r="I27" s="559"/>
      <c r="J27" s="607"/>
      <c r="K27" s="617"/>
      <c r="L27" s="629"/>
      <c r="M27" s="629"/>
      <c r="N27" s="658" t="s">
        <v>136</v>
      </c>
      <c r="O27" s="626"/>
      <c r="P27" s="626"/>
      <c r="Q27" s="626"/>
      <c r="R27" s="626"/>
      <c r="S27" s="626"/>
      <c r="T27" s="626"/>
      <c r="U27" s="626"/>
      <c r="V27" s="626"/>
      <c r="W27" s="626"/>
      <c r="X27" s="626"/>
      <c r="Y27" s="626"/>
      <c r="Z27" s="734"/>
    </row>
    <row r="28" spans="1:26" ht="9" customHeight="1">
      <c r="A28" s="519"/>
      <c r="B28" s="542"/>
      <c r="C28" s="563"/>
      <c r="D28" s="573"/>
      <c r="E28" s="542"/>
      <c r="F28" s="563"/>
      <c r="G28" s="573"/>
      <c r="H28" s="539"/>
      <c r="I28" s="560"/>
      <c r="J28" s="608"/>
      <c r="K28" s="617"/>
      <c r="L28" s="629"/>
      <c r="M28" s="629"/>
      <c r="N28" s="659"/>
      <c r="O28" s="627"/>
      <c r="P28" s="627"/>
      <c r="Q28" s="627"/>
      <c r="R28" s="627"/>
      <c r="S28" s="627"/>
      <c r="T28" s="627"/>
      <c r="U28" s="627"/>
      <c r="V28" s="627"/>
      <c r="W28" s="627"/>
      <c r="X28" s="627"/>
      <c r="Y28" s="627"/>
      <c r="Z28" s="735"/>
    </row>
    <row r="29" spans="1:26" ht="9" customHeight="1">
      <c r="A29" s="519"/>
      <c r="B29" s="538" t="s">
        <v>200</v>
      </c>
      <c r="C29" s="562" t="s">
        <v>81</v>
      </c>
      <c r="D29" s="572" t="s">
        <v>353</v>
      </c>
      <c r="E29" s="538" t="s">
        <v>200</v>
      </c>
      <c r="F29" s="562" t="s">
        <v>81</v>
      </c>
      <c r="G29" s="572" t="s">
        <v>353</v>
      </c>
      <c r="H29" s="538" t="s">
        <v>200</v>
      </c>
      <c r="I29" s="559"/>
      <c r="J29" s="609" t="s">
        <v>353</v>
      </c>
      <c r="K29" s="617"/>
      <c r="L29" s="629"/>
      <c r="M29" s="629"/>
      <c r="N29" s="653"/>
      <c r="O29" s="675"/>
      <c r="P29" s="675"/>
      <c r="Q29" s="695"/>
      <c r="R29" s="701" t="s">
        <v>85</v>
      </c>
      <c r="S29" s="704"/>
      <c r="T29" s="714">
        <v>37</v>
      </c>
      <c r="U29" s="720">
        <v>4</v>
      </c>
      <c r="V29" s="558" t="s">
        <v>234</v>
      </c>
      <c r="W29" s="561">
        <v>26</v>
      </c>
      <c r="X29" s="558" t="s">
        <v>73</v>
      </c>
      <c r="Y29" s="725">
        <v>9</v>
      </c>
      <c r="Z29" s="606" t="s">
        <v>359</v>
      </c>
    </row>
    <row r="30" spans="1:26" ht="9" customHeight="1">
      <c r="A30" s="519"/>
      <c r="B30" s="538"/>
      <c r="C30" s="562"/>
      <c r="D30" s="572"/>
      <c r="E30" s="538"/>
      <c r="F30" s="562"/>
      <c r="G30" s="572"/>
      <c r="H30" s="538"/>
      <c r="I30" s="559"/>
      <c r="J30" s="609"/>
      <c r="K30" s="617"/>
      <c r="L30" s="629"/>
      <c r="M30" s="629"/>
      <c r="N30" s="660"/>
      <c r="O30" s="680"/>
      <c r="P30" s="680"/>
      <c r="Q30" s="609"/>
      <c r="R30" s="702"/>
      <c r="S30" s="705"/>
      <c r="T30" s="715"/>
      <c r="U30" s="721"/>
      <c r="V30" s="724"/>
      <c r="W30" s="688"/>
      <c r="X30" s="724"/>
      <c r="Y30" s="726"/>
      <c r="Z30" s="736"/>
    </row>
    <row r="31" spans="1:26" ht="9" customHeight="1">
      <c r="A31" s="518"/>
      <c r="B31" s="537"/>
      <c r="C31" s="558"/>
      <c r="D31" s="571" t="s">
        <v>353</v>
      </c>
      <c r="E31" s="537"/>
      <c r="F31" s="558"/>
      <c r="G31" s="571" t="s">
        <v>353</v>
      </c>
      <c r="H31" s="537"/>
      <c r="I31" s="558"/>
      <c r="J31" s="606" t="s">
        <v>353</v>
      </c>
      <c r="K31" s="617"/>
      <c r="L31" s="629"/>
      <c r="M31" s="629"/>
      <c r="N31" s="656" t="s">
        <v>365</v>
      </c>
      <c r="O31" s="678"/>
      <c r="P31" s="678"/>
      <c r="Q31" s="693"/>
      <c r="R31" s="666"/>
      <c r="S31" s="706"/>
      <c r="T31" s="513"/>
      <c r="U31" s="720"/>
      <c r="V31" s="558" t="s">
        <v>234</v>
      </c>
      <c r="W31" s="558"/>
      <c r="X31" s="558" t="s">
        <v>73</v>
      </c>
      <c r="Y31" s="725"/>
      <c r="Z31" s="606" t="s">
        <v>359</v>
      </c>
    </row>
    <row r="32" spans="1:26" ht="9" customHeight="1">
      <c r="A32" s="519"/>
      <c r="B32" s="538"/>
      <c r="C32" s="559"/>
      <c r="D32" s="572"/>
      <c r="E32" s="538"/>
      <c r="F32" s="559"/>
      <c r="G32" s="572"/>
      <c r="H32" s="538"/>
      <c r="I32" s="559"/>
      <c r="J32" s="607"/>
      <c r="K32" s="617"/>
      <c r="L32" s="629"/>
      <c r="M32" s="629"/>
      <c r="N32" s="656"/>
      <c r="O32" s="678"/>
      <c r="P32" s="678"/>
      <c r="Q32" s="693"/>
      <c r="R32" s="661"/>
      <c r="S32" s="696"/>
      <c r="T32" s="514"/>
      <c r="U32" s="721"/>
      <c r="V32" s="724"/>
      <c r="W32" s="724"/>
      <c r="X32" s="724"/>
      <c r="Y32" s="726"/>
      <c r="Z32" s="736"/>
    </row>
    <row r="33" spans="1:26" ht="9" customHeight="1">
      <c r="A33" s="519"/>
      <c r="B33" s="538"/>
      <c r="C33" s="559"/>
      <c r="D33" s="572"/>
      <c r="E33" s="538"/>
      <c r="F33" s="559"/>
      <c r="G33" s="572"/>
      <c r="H33" s="538"/>
      <c r="I33" s="559"/>
      <c r="J33" s="607"/>
      <c r="K33" s="617"/>
      <c r="L33" s="629"/>
      <c r="M33" s="629"/>
      <c r="N33" s="656" t="s">
        <v>354</v>
      </c>
      <c r="O33" s="678"/>
      <c r="P33" s="678"/>
      <c r="Q33" s="693"/>
      <c r="R33" s="666"/>
      <c r="S33" s="706"/>
      <c r="T33" s="513"/>
      <c r="U33" s="720"/>
      <c r="V33" s="558" t="s">
        <v>234</v>
      </c>
      <c r="W33" s="558"/>
      <c r="X33" s="558" t="s">
        <v>73</v>
      </c>
      <c r="Y33" s="725"/>
      <c r="Z33" s="606" t="s">
        <v>359</v>
      </c>
    </row>
    <row r="34" spans="1:26" ht="9" customHeight="1">
      <c r="A34" s="519"/>
      <c r="B34" s="539"/>
      <c r="C34" s="560"/>
      <c r="D34" s="573"/>
      <c r="E34" s="539"/>
      <c r="F34" s="560"/>
      <c r="G34" s="573"/>
      <c r="H34" s="539"/>
      <c r="I34" s="560"/>
      <c r="J34" s="608"/>
      <c r="K34" s="617"/>
      <c r="L34" s="629"/>
      <c r="M34" s="629"/>
      <c r="N34" s="656"/>
      <c r="O34" s="678"/>
      <c r="P34" s="678"/>
      <c r="Q34" s="693"/>
      <c r="R34" s="536"/>
      <c r="S34" s="570"/>
      <c r="T34" s="514"/>
      <c r="U34" s="721"/>
      <c r="V34" s="724"/>
      <c r="W34" s="724"/>
      <c r="X34" s="724"/>
      <c r="Y34" s="726"/>
      <c r="Z34" s="736"/>
    </row>
    <row r="35" spans="1:26" ht="9" customHeight="1">
      <c r="A35" s="519"/>
      <c r="B35" s="538" t="s">
        <v>200</v>
      </c>
      <c r="C35" s="559"/>
      <c r="D35" s="572" t="s">
        <v>353</v>
      </c>
      <c r="E35" s="538" t="s">
        <v>200</v>
      </c>
      <c r="F35" s="559"/>
      <c r="G35" s="572" t="s">
        <v>353</v>
      </c>
      <c r="H35" s="538" t="s">
        <v>200</v>
      </c>
      <c r="I35" s="559"/>
      <c r="J35" s="609" t="s">
        <v>353</v>
      </c>
      <c r="K35" s="617"/>
      <c r="L35" s="629"/>
      <c r="M35" s="629"/>
      <c r="N35" s="661"/>
      <c r="O35" s="681"/>
      <c r="P35" s="681"/>
      <c r="Q35" s="696"/>
      <c r="R35" s="666"/>
      <c r="S35" s="706"/>
      <c r="T35" s="513"/>
      <c r="U35" s="720"/>
      <c r="V35" s="558" t="s">
        <v>234</v>
      </c>
      <c r="W35" s="558"/>
      <c r="X35" s="558" t="s">
        <v>73</v>
      </c>
      <c r="Y35" s="725"/>
      <c r="Z35" s="606" t="s">
        <v>359</v>
      </c>
    </row>
    <row r="36" spans="1:26" ht="9" customHeight="1">
      <c r="A36" s="519"/>
      <c r="B36" s="538"/>
      <c r="C36" s="559"/>
      <c r="D36" s="572"/>
      <c r="E36" s="538"/>
      <c r="F36" s="559"/>
      <c r="G36" s="572"/>
      <c r="H36" s="538"/>
      <c r="I36" s="559"/>
      <c r="J36" s="609"/>
      <c r="K36" s="618"/>
      <c r="L36" s="630"/>
      <c r="M36" s="630"/>
      <c r="N36" s="536"/>
      <c r="O36" s="557"/>
      <c r="P36" s="557"/>
      <c r="Q36" s="570"/>
      <c r="R36" s="536"/>
      <c r="S36" s="570"/>
      <c r="T36" s="514"/>
      <c r="U36" s="721"/>
      <c r="V36" s="724"/>
      <c r="W36" s="724"/>
      <c r="X36" s="724"/>
      <c r="Y36" s="726"/>
      <c r="Z36" s="736"/>
    </row>
    <row r="37" spans="1:26" ht="9" customHeight="1">
      <c r="A37" s="518"/>
      <c r="B37" s="537"/>
      <c r="C37" s="558"/>
      <c r="D37" s="571" t="s">
        <v>353</v>
      </c>
      <c r="E37" s="537"/>
      <c r="F37" s="558"/>
      <c r="G37" s="571" t="s">
        <v>353</v>
      </c>
      <c r="H37" s="537"/>
      <c r="I37" s="558"/>
      <c r="J37" s="606" t="s">
        <v>353</v>
      </c>
      <c r="K37" s="619" t="s">
        <v>20</v>
      </c>
      <c r="L37" s="565"/>
      <c r="M37" s="565"/>
      <c r="N37" s="662" t="s">
        <v>366</v>
      </c>
      <c r="O37" s="682"/>
      <c r="P37" s="682"/>
      <c r="Q37" s="697"/>
      <c r="R37" s="666"/>
      <c r="S37" s="706"/>
      <c r="T37" s="513"/>
      <c r="U37" s="720"/>
      <c r="V37" s="558" t="s">
        <v>234</v>
      </c>
      <c r="W37" s="558"/>
      <c r="X37" s="558" t="s">
        <v>73</v>
      </c>
      <c r="Y37" s="725"/>
      <c r="Z37" s="606" t="s">
        <v>359</v>
      </c>
    </row>
    <row r="38" spans="1:26" ht="9" customHeight="1">
      <c r="A38" s="519"/>
      <c r="B38" s="538"/>
      <c r="C38" s="559"/>
      <c r="D38" s="572"/>
      <c r="E38" s="538"/>
      <c r="F38" s="559"/>
      <c r="G38" s="572"/>
      <c r="H38" s="538"/>
      <c r="I38" s="559"/>
      <c r="J38" s="607"/>
      <c r="K38" s="619"/>
      <c r="L38" s="565"/>
      <c r="M38" s="565"/>
      <c r="N38" s="662"/>
      <c r="O38" s="682"/>
      <c r="P38" s="682"/>
      <c r="Q38" s="697"/>
      <c r="R38" s="661"/>
      <c r="S38" s="696"/>
      <c r="T38" s="514"/>
      <c r="U38" s="721"/>
      <c r="V38" s="724"/>
      <c r="W38" s="724"/>
      <c r="X38" s="724"/>
      <c r="Y38" s="726"/>
      <c r="Z38" s="736"/>
    </row>
    <row r="39" spans="1:26" ht="9" customHeight="1">
      <c r="A39" s="519"/>
      <c r="B39" s="538"/>
      <c r="C39" s="559"/>
      <c r="D39" s="572"/>
      <c r="E39" s="538"/>
      <c r="F39" s="559"/>
      <c r="G39" s="572"/>
      <c r="H39" s="538"/>
      <c r="I39" s="559"/>
      <c r="J39" s="607"/>
      <c r="K39" s="619"/>
      <c r="L39" s="565"/>
      <c r="M39" s="565"/>
      <c r="N39" s="662" t="s">
        <v>369</v>
      </c>
      <c r="O39" s="682"/>
      <c r="P39" s="682"/>
      <c r="Q39" s="697"/>
      <c r="R39" s="666"/>
      <c r="S39" s="706"/>
      <c r="T39" s="513"/>
      <c r="U39" s="720"/>
      <c r="V39" s="558" t="s">
        <v>234</v>
      </c>
      <c r="W39" s="558"/>
      <c r="X39" s="558" t="s">
        <v>73</v>
      </c>
      <c r="Y39" s="725"/>
      <c r="Z39" s="606" t="s">
        <v>359</v>
      </c>
    </row>
    <row r="40" spans="1:26" ht="9" customHeight="1">
      <c r="A40" s="519"/>
      <c r="B40" s="539"/>
      <c r="C40" s="560"/>
      <c r="D40" s="573"/>
      <c r="E40" s="539"/>
      <c r="F40" s="560"/>
      <c r="G40" s="573"/>
      <c r="H40" s="539"/>
      <c r="I40" s="560"/>
      <c r="J40" s="608"/>
      <c r="K40" s="619"/>
      <c r="L40" s="565"/>
      <c r="M40" s="565"/>
      <c r="N40" s="662"/>
      <c r="O40" s="682"/>
      <c r="P40" s="682"/>
      <c r="Q40" s="697"/>
      <c r="R40" s="536"/>
      <c r="S40" s="570"/>
      <c r="T40" s="514"/>
      <c r="U40" s="721"/>
      <c r="V40" s="724"/>
      <c r="W40" s="724"/>
      <c r="X40" s="724"/>
      <c r="Y40" s="726"/>
      <c r="Z40" s="736"/>
    </row>
    <row r="41" spans="1:26" ht="9" customHeight="1">
      <c r="A41" s="519"/>
      <c r="B41" s="538" t="s">
        <v>200</v>
      </c>
      <c r="C41" s="559"/>
      <c r="D41" s="572" t="s">
        <v>353</v>
      </c>
      <c r="E41" s="538" t="s">
        <v>200</v>
      </c>
      <c r="F41" s="559"/>
      <c r="G41" s="572" t="s">
        <v>353</v>
      </c>
      <c r="H41" s="538" t="s">
        <v>200</v>
      </c>
      <c r="I41" s="559"/>
      <c r="J41" s="609" t="s">
        <v>353</v>
      </c>
      <c r="K41" s="620" t="s">
        <v>259</v>
      </c>
      <c r="L41" s="631"/>
      <c r="M41" s="631"/>
      <c r="N41" s="631"/>
      <c r="O41" s="631"/>
      <c r="P41" s="631"/>
      <c r="Q41" s="631"/>
      <c r="R41" s="631"/>
      <c r="S41" s="631"/>
      <c r="T41" s="631"/>
      <c r="U41" s="631"/>
      <c r="V41" s="631"/>
      <c r="W41" s="631"/>
      <c r="X41" s="631"/>
      <c r="Y41" s="631"/>
      <c r="Z41" s="737"/>
    </row>
    <row r="42" spans="1:26" ht="9" customHeight="1">
      <c r="A42" s="519"/>
      <c r="B42" s="538"/>
      <c r="C42" s="559"/>
      <c r="D42" s="572"/>
      <c r="E42" s="538"/>
      <c r="F42" s="559"/>
      <c r="G42" s="572"/>
      <c r="H42" s="538"/>
      <c r="I42" s="559"/>
      <c r="J42" s="609"/>
      <c r="K42" s="621"/>
      <c r="L42" s="632"/>
      <c r="M42" s="632"/>
      <c r="N42" s="632"/>
      <c r="O42" s="632"/>
      <c r="P42" s="632"/>
      <c r="Q42" s="632"/>
      <c r="R42" s="632"/>
      <c r="S42" s="632"/>
      <c r="T42" s="632"/>
      <c r="U42" s="632"/>
      <c r="V42" s="632"/>
      <c r="W42" s="632"/>
      <c r="X42" s="632"/>
      <c r="Y42" s="632"/>
      <c r="Z42" s="738"/>
    </row>
    <row r="43" spans="1:26" ht="9" customHeight="1">
      <c r="A43" s="518"/>
      <c r="B43" s="537"/>
      <c r="C43" s="558"/>
      <c r="D43" s="571" t="s">
        <v>353</v>
      </c>
      <c r="E43" s="537"/>
      <c r="F43" s="558"/>
      <c r="G43" s="571" t="s">
        <v>353</v>
      </c>
      <c r="H43" s="537"/>
      <c r="I43" s="558"/>
      <c r="J43" s="606" t="s">
        <v>353</v>
      </c>
      <c r="K43" s="616" t="s">
        <v>370</v>
      </c>
      <c r="L43" s="628"/>
      <c r="M43" s="642"/>
      <c r="N43" s="663" t="s">
        <v>371</v>
      </c>
      <c r="O43" s="628"/>
      <c r="P43" s="628"/>
      <c r="Q43" s="642"/>
      <c r="R43" s="701" t="s">
        <v>82</v>
      </c>
      <c r="S43" s="704"/>
      <c r="T43" s="716">
        <v>15</v>
      </c>
      <c r="U43" s="720">
        <v>4</v>
      </c>
      <c r="V43" s="558" t="s">
        <v>234</v>
      </c>
      <c r="W43" s="561">
        <v>24</v>
      </c>
      <c r="X43" s="558" t="s">
        <v>73</v>
      </c>
      <c r="Y43" s="725">
        <v>20</v>
      </c>
      <c r="Z43" s="606" t="s">
        <v>359</v>
      </c>
    </row>
    <row r="44" spans="1:26" ht="9" customHeight="1">
      <c r="A44" s="519"/>
      <c r="B44" s="538"/>
      <c r="C44" s="559"/>
      <c r="D44" s="572"/>
      <c r="E44" s="538"/>
      <c r="F44" s="559"/>
      <c r="G44" s="572"/>
      <c r="H44" s="538"/>
      <c r="I44" s="559"/>
      <c r="J44" s="607"/>
      <c r="K44" s="617"/>
      <c r="L44" s="633"/>
      <c r="M44" s="643"/>
      <c r="N44" s="664"/>
      <c r="O44" s="633"/>
      <c r="P44" s="633"/>
      <c r="Q44" s="643"/>
      <c r="R44" s="702"/>
      <c r="S44" s="705"/>
      <c r="T44" s="717"/>
      <c r="U44" s="721"/>
      <c r="V44" s="724"/>
      <c r="W44" s="688"/>
      <c r="X44" s="724"/>
      <c r="Y44" s="726"/>
      <c r="Z44" s="736"/>
    </row>
    <row r="45" spans="1:26" ht="9" customHeight="1">
      <c r="A45" s="519"/>
      <c r="B45" s="538"/>
      <c r="C45" s="559"/>
      <c r="D45" s="572"/>
      <c r="E45" s="538"/>
      <c r="F45" s="559"/>
      <c r="G45" s="572"/>
      <c r="H45" s="538"/>
      <c r="I45" s="559"/>
      <c r="J45" s="607"/>
      <c r="K45" s="617"/>
      <c r="L45" s="633"/>
      <c r="M45" s="643"/>
      <c r="N45" s="664"/>
      <c r="O45" s="633"/>
      <c r="P45" s="633"/>
      <c r="Q45" s="643"/>
      <c r="R45" s="701" t="s">
        <v>85</v>
      </c>
      <c r="S45" s="704"/>
      <c r="T45" s="716">
        <v>10</v>
      </c>
      <c r="U45" s="720">
        <v>4</v>
      </c>
      <c r="V45" s="558" t="s">
        <v>234</v>
      </c>
      <c r="W45" s="561">
        <v>24</v>
      </c>
      <c r="X45" s="558" t="s">
        <v>73</v>
      </c>
      <c r="Y45" s="725">
        <v>20</v>
      </c>
      <c r="Z45" s="606" t="s">
        <v>359</v>
      </c>
    </row>
    <row r="46" spans="1:26" ht="9" customHeight="1">
      <c r="A46" s="519"/>
      <c r="B46" s="539"/>
      <c r="C46" s="560"/>
      <c r="D46" s="573"/>
      <c r="E46" s="539"/>
      <c r="F46" s="560"/>
      <c r="G46" s="573"/>
      <c r="H46" s="539"/>
      <c r="I46" s="560"/>
      <c r="J46" s="608"/>
      <c r="K46" s="618"/>
      <c r="L46" s="630"/>
      <c r="M46" s="644"/>
      <c r="N46" s="665"/>
      <c r="O46" s="630"/>
      <c r="P46" s="630"/>
      <c r="Q46" s="644"/>
      <c r="R46" s="702"/>
      <c r="S46" s="705"/>
      <c r="T46" s="717"/>
      <c r="U46" s="721"/>
      <c r="V46" s="724"/>
      <c r="W46" s="688"/>
      <c r="X46" s="724"/>
      <c r="Y46" s="726"/>
      <c r="Z46" s="736"/>
    </row>
    <row r="47" spans="1:26" ht="9" customHeight="1">
      <c r="A47" s="519"/>
      <c r="B47" s="538" t="s">
        <v>200</v>
      </c>
      <c r="C47" s="559"/>
      <c r="D47" s="572" t="s">
        <v>353</v>
      </c>
      <c r="E47" s="538" t="s">
        <v>200</v>
      </c>
      <c r="F47" s="559"/>
      <c r="G47" s="572" t="s">
        <v>353</v>
      </c>
      <c r="H47" s="538" t="s">
        <v>200</v>
      </c>
      <c r="I47" s="559"/>
      <c r="J47" s="607" t="s">
        <v>353</v>
      </c>
      <c r="K47" s="616" t="s">
        <v>256</v>
      </c>
      <c r="L47" s="628"/>
      <c r="M47" s="642"/>
      <c r="N47" s="666" t="s">
        <v>373</v>
      </c>
      <c r="O47" s="683"/>
      <c r="P47" s="683"/>
      <c r="Q47" s="683"/>
      <c r="R47" s="683"/>
      <c r="S47" s="706"/>
      <c r="T47" s="513"/>
      <c r="U47" s="720"/>
      <c r="V47" s="558" t="s">
        <v>234</v>
      </c>
      <c r="W47" s="558"/>
      <c r="X47" s="558" t="s">
        <v>73</v>
      </c>
      <c r="Y47" s="725"/>
      <c r="Z47" s="606" t="s">
        <v>359</v>
      </c>
    </row>
    <row r="48" spans="1:26" ht="9" customHeight="1">
      <c r="A48" s="520"/>
      <c r="B48" s="543"/>
      <c r="C48" s="564"/>
      <c r="D48" s="574"/>
      <c r="E48" s="543"/>
      <c r="F48" s="564"/>
      <c r="G48" s="574"/>
      <c r="H48" s="543"/>
      <c r="I48" s="564"/>
      <c r="J48" s="610"/>
      <c r="K48" s="622"/>
      <c r="L48" s="634"/>
      <c r="M48" s="645"/>
      <c r="N48" s="667"/>
      <c r="O48" s="684"/>
      <c r="P48" s="684"/>
      <c r="Q48" s="684"/>
      <c r="R48" s="684"/>
      <c r="S48" s="707"/>
      <c r="T48" s="718"/>
      <c r="U48" s="722"/>
      <c r="V48" s="564"/>
      <c r="W48" s="564"/>
      <c r="X48" s="564"/>
      <c r="Y48" s="727"/>
      <c r="Z48" s="610"/>
    </row>
    <row r="49" spans="1:26" ht="12" customHeight="1">
      <c r="A49" s="521" t="s">
        <v>532</v>
      </c>
      <c r="B49" s="544"/>
      <c r="C49" s="544"/>
      <c r="D49" s="546"/>
      <c r="E49" s="546"/>
      <c r="F49" s="546"/>
      <c r="G49" s="546"/>
      <c r="H49" s="546"/>
      <c r="I49" s="546"/>
      <c r="J49" s="546"/>
      <c r="K49" s="546"/>
      <c r="L49" s="546"/>
      <c r="M49" s="546"/>
      <c r="N49" s="546"/>
      <c r="O49" s="546"/>
      <c r="P49" s="546"/>
      <c r="Q49" s="546"/>
      <c r="R49" s="546"/>
      <c r="S49" s="546"/>
      <c r="T49" s="546"/>
      <c r="U49" s="546"/>
      <c r="V49" s="546"/>
      <c r="W49" s="546"/>
      <c r="X49" s="546"/>
      <c r="Y49" s="546"/>
      <c r="Z49" s="739"/>
    </row>
    <row r="50" spans="1:26" ht="12" customHeight="1">
      <c r="A50" s="522"/>
      <c r="B50" s="546"/>
      <c r="C50" s="546"/>
      <c r="D50" s="546"/>
      <c r="E50" s="546"/>
      <c r="F50" s="546"/>
      <c r="G50" s="546"/>
      <c r="H50" s="546"/>
      <c r="I50" s="546"/>
      <c r="J50" s="546"/>
      <c r="K50" s="546"/>
      <c r="L50" s="546"/>
      <c r="M50" s="546"/>
      <c r="N50" s="546"/>
      <c r="O50" s="546"/>
      <c r="P50" s="546"/>
      <c r="Q50" s="546"/>
      <c r="R50" s="546"/>
      <c r="S50" s="546"/>
      <c r="T50" s="546"/>
      <c r="U50" s="546"/>
      <c r="V50" s="546"/>
      <c r="W50" s="546"/>
      <c r="X50" s="546"/>
      <c r="Y50" s="546"/>
      <c r="Z50" s="739"/>
    </row>
    <row r="51" spans="1:26" ht="12" customHeight="1">
      <c r="A51" s="522"/>
      <c r="B51" s="546"/>
      <c r="C51" s="546"/>
      <c r="D51" s="546"/>
      <c r="E51" s="546"/>
      <c r="F51" s="546"/>
      <c r="G51" s="546"/>
      <c r="H51" s="546"/>
      <c r="I51" s="546"/>
      <c r="J51" s="546"/>
      <c r="K51" s="546"/>
      <c r="L51" s="546"/>
      <c r="M51" s="546"/>
      <c r="N51" s="546"/>
      <c r="O51" s="546"/>
      <c r="P51" s="546"/>
      <c r="Q51" s="546"/>
      <c r="R51" s="546"/>
      <c r="S51" s="546"/>
      <c r="T51" s="546"/>
      <c r="U51" s="546"/>
      <c r="V51" s="546"/>
      <c r="W51" s="546"/>
      <c r="X51" s="546"/>
      <c r="Y51" s="546"/>
      <c r="Z51" s="739"/>
    </row>
    <row r="52" spans="1:26" ht="12" customHeight="1">
      <c r="A52" s="522"/>
      <c r="B52" s="546"/>
      <c r="C52" s="546"/>
      <c r="D52" s="546"/>
      <c r="E52" s="546"/>
      <c r="F52" s="546"/>
      <c r="G52" s="546"/>
      <c r="H52" s="546"/>
      <c r="I52" s="546"/>
      <c r="J52" s="546"/>
      <c r="K52" s="546"/>
      <c r="L52" s="546"/>
      <c r="M52" s="546"/>
      <c r="N52" s="546"/>
      <c r="O52" s="546"/>
      <c r="P52" s="546"/>
      <c r="Q52" s="546"/>
      <c r="R52" s="546"/>
      <c r="S52" s="546"/>
      <c r="T52" s="546"/>
      <c r="U52" s="546"/>
      <c r="V52" s="546"/>
      <c r="W52" s="546"/>
      <c r="X52" s="546"/>
      <c r="Y52" s="546"/>
      <c r="Z52" s="739"/>
    </row>
    <row r="53" spans="1:26" ht="12" customHeight="1">
      <c r="A53" s="522"/>
      <c r="B53" s="546"/>
      <c r="C53" s="546"/>
      <c r="D53" s="546"/>
      <c r="E53" s="546"/>
      <c r="F53" s="546"/>
      <c r="G53" s="546"/>
      <c r="H53" s="546"/>
      <c r="I53" s="546"/>
      <c r="J53" s="546"/>
      <c r="K53" s="546"/>
      <c r="L53" s="546"/>
      <c r="M53" s="546"/>
      <c r="N53" s="546"/>
      <c r="O53" s="546"/>
      <c r="P53" s="546"/>
      <c r="Q53" s="546"/>
      <c r="R53" s="546"/>
      <c r="S53" s="546"/>
      <c r="T53" s="546"/>
      <c r="U53" s="546"/>
      <c r="V53" s="546"/>
      <c r="W53" s="546"/>
      <c r="X53" s="546"/>
      <c r="Y53" s="546"/>
      <c r="Z53" s="739"/>
    </row>
    <row r="54" spans="1:26" ht="12" customHeight="1">
      <c r="A54" s="522"/>
      <c r="B54" s="546"/>
      <c r="C54" s="546"/>
      <c r="D54" s="546"/>
      <c r="E54" s="546"/>
      <c r="F54" s="546"/>
      <c r="G54" s="546"/>
      <c r="H54" s="546"/>
      <c r="I54" s="546"/>
      <c r="J54" s="546"/>
      <c r="K54" s="546"/>
      <c r="L54" s="546"/>
      <c r="M54" s="546"/>
      <c r="N54" s="546"/>
      <c r="O54" s="546"/>
      <c r="P54" s="546"/>
      <c r="Q54" s="546"/>
      <c r="R54" s="546"/>
      <c r="S54" s="546"/>
      <c r="T54" s="546"/>
      <c r="U54" s="546"/>
      <c r="V54" s="546"/>
      <c r="W54" s="546"/>
      <c r="X54" s="546"/>
      <c r="Y54" s="546"/>
      <c r="Z54" s="739"/>
    </row>
    <row r="55" spans="1:26" ht="12" customHeight="1">
      <c r="A55" s="523"/>
      <c r="B55" s="545"/>
      <c r="C55" s="545"/>
      <c r="D55" s="545"/>
      <c r="E55" s="545"/>
      <c r="F55" s="545"/>
      <c r="G55" s="545"/>
      <c r="H55" s="545"/>
      <c r="I55" s="545"/>
      <c r="J55" s="545"/>
      <c r="K55" s="545"/>
      <c r="L55" s="545"/>
      <c r="M55" s="545"/>
      <c r="N55" s="545"/>
      <c r="O55" s="545"/>
      <c r="P55" s="545"/>
      <c r="Q55" s="545"/>
      <c r="R55" s="545"/>
      <c r="S55" s="545"/>
      <c r="T55" s="545"/>
      <c r="U55" s="545"/>
      <c r="V55" s="545"/>
      <c r="W55" s="545"/>
      <c r="X55" s="545"/>
      <c r="Y55" s="545"/>
      <c r="Z55" s="740"/>
    </row>
    <row r="56" spans="1:26">
      <c r="B56" s="417"/>
      <c r="C56" s="417"/>
      <c r="D56" s="2"/>
      <c r="E56" s="2"/>
      <c r="F56" s="2"/>
      <c r="G56" s="2"/>
      <c r="H56" s="2"/>
      <c r="I56" s="2"/>
      <c r="J56" s="2"/>
      <c r="K56" s="2"/>
      <c r="L56" s="2"/>
      <c r="M56" s="417"/>
      <c r="N56" s="417"/>
      <c r="O56" s="417"/>
      <c r="P56" s="417"/>
      <c r="Q56" s="417"/>
      <c r="R56" s="417"/>
      <c r="S56" s="417"/>
      <c r="T56" s="417"/>
      <c r="U56" s="417"/>
      <c r="V56" s="417"/>
      <c r="W56" s="417"/>
      <c r="X56" s="417"/>
      <c r="Y56" s="417"/>
      <c r="Z56" s="417"/>
    </row>
    <row r="57" spans="1:26" ht="15.95" customHeight="1">
      <c r="A57" s="524" t="s">
        <v>45</v>
      </c>
      <c r="B57" s="515" t="s">
        <v>376</v>
      </c>
      <c r="C57" s="515"/>
      <c r="D57" s="515"/>
      <c r="E57" s="515"/>
      <c r="F57" s="515"/>
      <c r="G57" s="515"/>
      <c r="H57" s="588" t="s">
        <v>378</v>
      </c>
      <c r="I57" s="598"/>
      <c r="J57" s="598"/>
      <c r="K57" s="598"/>
      <c r="L57" s="635"/>
      <c r="M57" s="588" t="s">
        <v>379</v>
      </c>
      <c r="N57" s="598"/>
      <c r="O57" s="598"/>
      <c r="P57" s="598"/>
      <c r="Q57" s="598"/>
      <c r="R57" s="598"/>
      <c r="S57" s="635"/>
      <c r="T57" s="515" t="s">
        <v>204</v>
      </c>
      <c r="U57" s="515"/>
      <c r="V57" s="515"/>
      <c r="W57" s="515"/>
      <c r="X57" s="515"/>
      <c r="Y57" s="515"/>
      <c r="Z57" s="515"/>
    </row>
    <row r="58" spans="1:26" ht="15.95" customHeight="1">
      <c r="A58" s="525"/>
      <c r="B58" s="515" t="s">
        <v>380</v>
      </c>
      <c r="C58" s="515"/>
      <c r="D58" s="515"/>
      <c r="E58" s="515"/>
      <c r="F58" s="515"/>
      <c r="G58" s="515"/>
      <c r="H58" s="589">
        <v>2000</v>
      </c>
      <c r="I58" s="599"/>
      <c r="J58" s="599"/>
      <c r="K58" s="599"/>
      <c r="L58" s="636"/>
      <c r="M58" s="646" t="s">
        <v>381</v>
      </c>
      <c r="N58" s="668"/>
      <c r="O58" s="685">
        <v>4</v>
      </c>
      <c r="P58" s="685"/>
      <c r="Q58" s="698" t="s">
        <v>382</v>
      </c>
      <c r="R58" s="698"/>
      <c r="S58" s="708"/>
      <c r="T58" s="653" t="s">
        <v>172</v>
      </c>
      <c r="U58" s="561">
        <v>4</v>
      </c>
      <c r="V58" s="561"/>
      <c r="W58" s="561"/>
      <c r="X58" s="561"/>
      <c r="Y58" s="675" t="s">
        <v>384</v>
      </c>
      <c r="Z58" s="695"/>
    </row>
    <row r="59" spans="1:26" ht="15.95" customHeight="1">
      <c r="A59" s="525"/>
      <c r="B59" s="547"/>
      <c r="C59" s="547"/>
      <c r="D59" s="547"/>
      <c r="E59" s="547"/>
      <c r="F59" s="547"/>
      <c r="G59" s="547"/>
      <c r="H59" s="590"/>
      <c r="I59" s="600"/>
      <c r="J59" s="600"/>
      <c r="K59" s="600"/>
      <c r="L59" s="637"/>
      <c r="M59" s="647" t="s">
        <v>386</v>
      </c>
      <c r="N59" s="669"/>
      <c r="O59" s="686">
        <v>0</v>
      </c>
      <c r="P59" s="686"/>
      <c r="Q59" s="699" t="s">
        <v>382</v>
      </c>
      <c r="R59" s="699"/>
      <c r="S59" s="709"/>
      <c r="T59" s="719"/>
      <c r="U59" s="563"/>
      <c r="V59" s="563"/>
      <c r="W59" s="563"/>
      <c r="X59" s="563"/>
      <c r="Y59" s="728"/>
      <c r="Z59" s="741"/>
    </row>
    <row r="60" spans="1:26" ht="15.95" customHeight="1">
      <c r="A60" s="525"/>
      <c r="B60" s="548" t="s">
        <v>96</v>
      </c>
      <c r="C60" s="548"/>
      <c r="D60" s="548"/>
      <c r="E60" s="548"/>
      <c r="F60" s="548"/>
      <c r="G60" s="548"/>
      <c r="H60" s="591">
        <v>2600</v>
      </c>
      <c r="I60" s="601"/>
      <c r="J60" s="601"/>
      <c r="K60" s="601"/>
      <c r="L60" s="638"/>
      <c r="M60" s="648" t="s">
        <v>381</v>
      </c>
      <c r="N60" s="670"/>
      <c r="O60" s="687">
        <v>5</v>
      </c>
      <c r="P60" s="687"/>
      <c r="Q60" s="700" t="s">
        <v>382</v>
      </c>
      <c r="R60" s="700"/>
      <c r="S60" s="710"/>
      <c r="T60" s="551" t="s">
        <v>172</v>
      </c>
      <c r="U60" s="723">
        <v>5</v>
      </c>
      <c r="V60" s="723"/>
      <c r="W60" s="723"/>
      <c r="X60" s="723"/>
      <c r="Y60" s="567" t="s">
        <v>384</v>
      </c>
      <c r="Z60" s="742"/>
    </row>
    <row r="61" spans="1:26" ht="15.95" customHeight="1">
      <c r="A61" s="525"/>
      <c r="B61" s="547"/>
      <c r="C61" s="547"/>
      <c r="D61" s="547"/>
      <c r="E61" s="547"/>
      <c r="F61" s="547"/>
      <c r="G61" s="547"/>
      <c r="H61" s="590"/>
      <c r="I61" s="600"/>
      <c r="J61" s="600"/>
      <c r="K61" s="600"/>
      <c r="L61" s="637"/>
      <c r="M61" s="647" t="s">
        <v>386</v>
      </c>
      <c r="N61" s="669"/>
      <c r="O61" s="686">
        <v>0</v>
      </c>
      <c r="P61" s="686"/>
      <c r="Q61" s="699" t="s">
        <v>382</v>
      </c>
      <c r="R61" s="699"/>
      <c r="S61" s="709"/>
      <c r="T61" s="719"/>
      <c r="U61" s="563"/>
      <c r="V61" s="563"/>
      <c r="W61" s="563"/>
      <c r="X61" s="563"/>
      <c r="Y61" s="728"/>
      <c r="Z61" s="741"/>
    </row>
    <row r="62" spans="1:26" ht="20.100000000000001" customHeight="1">
      <c r="A62" s="526"/>
      <c r="B62" s="514" t="s">
        <v>387</v>
      </c>
      <c r="C62" s="514"/>
      <c r="D62" s="514"/>
      <c r="E62" s="514"/>
      <c r="F62" s="514"/>
      <c r="G62" s="514"/>
      <c r="H62" s="592">
        <v>210</v>
      </c>
      <c r="I62" s="602"/>
      <c r="J62" s="602"/>
      <c r="K62" s="602"/>
      <c r="L62" s="639"/>
      <c r="M62" s="552" t="s">
        <v>172</v>
      </c>
      <c r="N62" s="568"/>
      <c r="O62" s="688">
        <v>37</v>
      </c>
      <c r="P62" s="688"/>
      <c r="Q62" s="568" t="s">
        <v>384</v>
      </c>
      <c r="R62" s="568"/>
      <c r="S62" s="711"/>
      <c r="T62" s="552" t="s">
        <v>172</v>
      </c>
      <c r="U62" s="688">
        <v>37</v>
      </c>
      <c r="V62" s="688"/>
      <c r="W62" s="688"/>
      <c r="X62" s="688"/>
      <c r="Y62" s="568" t="s">
        <v>384</v>
      </c>
      <c r="Z62" s="711"/>
    </row>
    <row r="63" spans="1:26" ht="27" customHeight="1">
      <c r="A63" s="527" t="s">
        <v>143</v>
      </c>
      <c r="B63" s="549"/>
      <c r="C63" s="565"/>
      <c r="D63" s="565"/>
      <c r="E63" s="565"/>
      <c r="F63" s="565"/>
      <c r="G63" s="582"/>
      <c r="H63" s="593">
        <v>4500</v>
      </c>
      <c r="I63" s="603"/>
      <c r="J63" s="603"/>
      <c r="K63" s="603"/>
      <c r="L63" s="640"/>
      <c r="M63" s="588" t="s">
        <v>172</v>
      </c>
      <c r="N63" s="598"/>
      <c r="O63" s="689">
        <v>37</v>
      </c>
      <c r="P63" s="689"/>
      <c r="Q63" s="598" t="s">
        <v>384</v>
      </c>
      <c r="R63" s="598"/>
      <c r="S63" s="635"/>
      <c r="T63" s="588" t="s">
        <v>172</v>
      </c>
      <c r="U63" s="689">
        <v>37</v>
      </c>
      <c r="V63" s="689"/>
      <c r="W63" s="689"/>
      <c r="X63" s="689"/>
      <c r="Y63" s="598" t="s">
        <v>384</v>
      </c>
      <c r="Z63" s="635"/>
    </row>
    <row r="64" spans="1:26" ht="20.100000000000001" customHeight="1">
      <c r="B64" s="417"/>
      <c r="C64" s="417"/>
      <c r="D64" s="417"/>
      <c r="E64" s="417"/>
      <c r="F64" s="417"/>
      <c r="G64" s="583"/>
      <c r="H64" s="583"/>
      <c r="I64" s="583"/>
      <c r="J64" s="583"/>
      <c r="K64" s="583"/>
      <c r="L64" s="583"/>
      <c r="N64" s="671"/>
      <c r="O64" s="690" t="s">
        <v>112</v>
      </c>
      <c r="P64" s="690"/>
      <c r="Q64" s="690"/>
      <c r="R64" s="690"/>
      <c r="S64" s="690"/>
      <c r="T64" s="690"/>
      <c r="U64" s="690"/>
      <c r="V64" s="690"/>
      <c r="W64" s="690"/>
      <c r="X64" s="690"/>
      <c r="Y64" s="690"/>
      <c r="Z64" s="690"/>
    </row>
    <row r="65" spans="1:26" ht="20.100000000000001" customHeight="1">
      <c r="A65" s="528" t="s">
        <v>201</v>
      </c>
      <c r="B65" s="550" t="s">
        <v>388</v>
      </c>
      <c r="C65" s="566"/>
      <c r="D65" s="575"/>
      <c r="E65" s="576" t="s">
        <v>46</v>
      </c>
      <c r="F65" s="579"/>
      <c r="G65" s="579"/>
      <c r="H65" s="579"/>
      <c r="I65" s="579"/>
      <c r="J65" s="579"/>
      <c r="K65" s="579"/>
      <c r="L65" s="579"/>
      <c r="M65" s="579"/>
      <c r="N65" s="672"/>
      <c r="O65" s="691"/>
      <c r="P65" s="691"/>
      <c r="Q65" s="691"/>
      <c r="R65" s="691"/>
      <c r="S65" s="691"/>
      <c r="T65" s="691"/>
      <c r="U65" s="691"/>
      <c r="V65" s="691"/>
      <c r="W65" s="691"/>
      <c r="X65" s="691"/>
      <c r="Y65" s="691"/>
      <c r="Z65" s="691"/>
    </row>
    <row r="66" spans="1:26" ht="20.100000000000001" customHeight="1">
      <c r="A66" s="529"/>
      <c r="B66" s="551"/>
      <c r="C66" s="567"/>
      <c r="D66" s="567"/>
      <c r="E66" s="577"/>
      <c r="G66" s="584" t="s">
        <v>389</v>
      </c>
      <c r="H66" s="594"/>
      <c r="I66" s="594" t="s">
        <v>336</v>
      </c>
      <c r="J66" s="611"/>
      <c r="K66" s="611"/>
      <c r="L66" s="584" t="s">
        <v>389</v>
      </c>
      <c r="M66" s="649"/>
      <c r="N66" s="673" t="s">
        <v>336</v>
      </c>
      <c r="O66" s="691"/>
      <c r="P66" s="691"/>
      <c r="Q66" s="691"/>
      <c r="R66" s="691"/>
      <c r="S66" s="691"/>
      <c r="T66" s="691"/>
      <c r="U66" s="691"/>
      <c r="V66" s="691"/>
      <c r="W66" s="691"/>
      <c r="X66" s="691"/>
      <c r="Y66" s="691"/>
      <c r="Z66" s="691"/>
    </row>
    <row r="67" spans="1:26" ht="20.100000000000001" customHeight="1">
      <c r="A67" s="530"/>
      <c r="B67" s="552"/>
      <c r="C67" s="568"/>
      <c r="D67" s="568"/>
      <c r="E67" s="578"/>
      <c r="F67" s="580"/>
      <c r="G67" s="580"/>
      <c r="H67" s="580"/>
      <c r="I67" s="580"/>
      <c r="J67" s="580"/>
      <c r="K67" s="580"/>
      <c r="L67" s="580"/>
      <c r="M67" s="650"/>
      <c r="N67" s="674"/>
      <c r="O67" s="691"/>
      <c r="P67" s="691"/>
      <c r="Q67" s="691"/>
      <c r="R67" s="691"/>
      <c r="S67" s="691"/>
      <c r="T67" s="691"/>
      <c r="U67" s="691"/>
      <c r="V67" s="691"/>
      <c r="W67" s="691"/>
      <c r="X67" s="691"/>
      <c r="Y67" s="691"/>
      <c r="Z67" s="691"/>
    </row>
    <row r="68" spans="1:26" ht="20.100000000000001" customHeight="1">
      <c r="B68" s="417"/>
      <c r="C68" s="1"/>
      <c r="D68" s="417"/>
      <c r="E68" s="417"/>
      <c r="F68" s="1"/>
      <c r="G68" s="417"/>
      <c r="H68" s="417"/>
      <c r="I68" s="417"/>
      <c r="J68" s="1"/>
      <c r="K68" s="1"/>
      <c r="L68" s="417"/>
      <c r="M68" s="651"/>
      <c r="N68" s="651"/>
      <c r="O68" s="651"/>
      <c r="P68" s="651"/>
      <c r="Q68" s="651"/>
      <c r="R68" s="651"/>
      <c r="S68" s="651"/>
      <c r="T68" s="651"/>
      <c r="U68" s="651"/>
      <c r="V68" s="651"/>
      <c r="W68" s="651"/>
      <c r="X68" s="651"/>
      <c r="Y68" s="651"/>
      <c r="Z68" s="651"/>
    </row>
    <row r="69" spans="1:26" ht="13.5" customHeight="1">
      <c r="M69" s="652"/>
      <c r="N69" s="652"/>
      <c r="O69" s="652"/>
      <c r="P69" s="652"/>
      <c r="Q69" s="652"/>
      <c r="R69" s="652"/>
      <c r="S69" s="652"/>
      <c r="T69" s="652"/>
      <c r="U69" s="652"/>
      <c r="V69" s="652"/>
      <c r="W69" s="652"/>
      <c r="X69" s="652"/>
      <c r="Y69" s="652"/>
      <c r="Z69" s="652"/>
    </row>
    <row r="70" spans="1:26" ht="13.5" customHeight="1"/>
    <row r="71" spans="1:26" ht="13.5" customHeight="1"/>
    <row r="72" spans="1:26" ht="13.5" customHeight="1"/>
    <row r="73" spans="1:26" ht="13.5" customHeight="1"/>
    <row r="74" spans="1:26" ht="13.5" customHeight="1"/>
    <row r="75" spans="1:26" ht="13.5" customHeight="1"/>
    <row r="76" spans="1:26" ht="13.5" customHeight="1"/>
    <row r="77" spans="1:26" ht="13.5" customHeight="1"/>
    <row r="78" spans="1:26" ht="13.5" customHeight="1"/>
    <row r="79" spans="1:26" ht="13.5" customHeight="1"/>
    <row r="80" spans="1:26" ht="13.5" customHeight="1"/>
    <row r="81" ht="13.5" customHeight="1"/>
  </sheetData>
  <mergeCells count="306">
    <mergeCell ref="B4:F4"/>
    <mergeCell ref="G4:S4"/>
    <mergeCell ref="T4:Z4"/>
    <mergeCell ref="S5:Z5"/>
    <mergeCell ref="N6:Z6"/>
    <mergeCell ref="O7:P7"/>
    <mergeCell ref="R7:S7"/>
    <mergeCell ref="U7:V7"/>
    <mergeCell ref="X7:Z7"/>
    <mergeCell ref="N8:Z8"/>
    <mergeCell ref="N9:Z9"/>
    <mergeCell ref="B11:D11"/>
    <mergeCell ref="E11:G11"/>
    <mergeCell ref="H11:J11"/>
    <mergeCell ref="K11:Z11"/>
    <mergeCell ref="B12:D12"/>
    <mergeCell ref="E12:G12"/>
    <mergeCell ref="H12:J12"/>
    <mergeCell ref="K12:M12"/>
    <mergeCell ref="N12:Q12"/>
    <mergeCell ref="R12:S12"/>
    <mergeCell ref="U12:Z12"/>
    <mergeCell ref="B57:G57"/>
    <mergeCell ref="H57:L57"/>
    <mergeCell ref="M57:S57"/>
    <mergeCell ref="T57:Z57"/>
    <mergeCell ref="M58:N58"/>
    <mergeCell ref="O58:P58"/>
    <mergeCell ref="Q58:S58"/>
    <mergeCell ref="M59:N59"/>
    <mergeCell ref="O59:P59"/>
    <mergeCell ref="Q59:S59"/>
    <mergeCell ref="M60:N60"/>
    <mergeCell ref="O60:P60"/>
    <mergeCell ref="Q60:S60"/>
    <mergeCell ref="M61:N61"/>
    <mergeCell ref="O61:P61"/>
    <mergeCell ref="Q61:S61"/>
    <mergeCell ref="B62:G62"/>
    <mergeCell ref="H62:L62"/>
    <mergeCell ref="M62:N62"/>
    <mergeCell ref="O62:P62"/>
    <mergeCell ref="Q62:S62"/>
    <mergeCell ref="U62:X62"/>
    <mergeCell ref="Y62:Z62"/>
    <mergeCell ref="B63:G63"/>
    <mergeCell ref="H63:L63"/>
    <mergeCell ref="M63:N63"/>
    <mergeCell ref="O63:P63"/>
    <mergeCell ref="Q63:S63"/>
    <mergeCell ref="U63:X63"/>
    <mergeCell ref="Y63:Z63"/>
    <mergeCell ref="B65:D65"/>
    <mergeCell ref="E65:N65"/>
    <mergeCell ref="B66:D66"/>
    <mergeCell ref="B67:D67"/>
    <mergeCell ref="A6:A7"/>
    <mergeCell ref="B6:M7"/>
    <mergeCell ref="A8:A9"/>
    <mergeCell ref="B8:L9"/>
    <mergeCell ref="A11:A12"/>
    <mergeCell ref="A13:A18"/>
    <mergeCell ref="B13:C16"/>
    <mergeCell ref="D13:D16"/>
    <mergeCell ref="E13:F16"/>
    <mergeCell ref="G13:G16"/>
    <mergeCell ref="H13:I16"/>
    <mergeCell ref="J13:J16"/>
    <mergeCell ref="K13:Z14"/>
    <mergeCell ref="R15:S16"/>
    <mergeCell ref="T15:T16"/>
    <mergeCell ref="U15:U16"/>
    <mergeCell ref="V15:V16"/>
    <mergeCell ref="W15:W16"/>
    <mergeCell ref="X15:X16"/>
    <mergeCell ref="Y15:Y16"/>
    <mergeCell ref="Z15:Z16"/>
    <mergeCell ref="B17:B18"/>
    <mergeCell ref="C17:C18"/>
    <mergeCell ref="D17:D18"/>
    <mergeCell ref="E17:E18"/>
    <mergeCell ref="F17:F18"/>
    <mergeCell ref="G17:G18"/>
    <mergeCell ref="H17:H18"/>
    <mergeCell ref="I17:I18"/>
    <mergeCell ref="J17:J18"/>
    <mergeCell ref="R17:S18"/>
    <mergeCell ref="T17:T18"/>
    <mergeCell ref="U17:U18"/>
    <mergeCell ref="V17:V18"/>
    <mergeCell ref="W17:W18"/>
    <mergeCell ref="X17:X18"/>
    <mergeCell ref="Y17:Y18"/>
    <mergeCell ref="Z17:Z18"/>
    <mergeCell ref="A19:A24"/>
    <mergeCell ref="B19:C22"/>
    <mergeCell ref="D19:D22"/>
    <mergeCell ref="E19:F22"/>
    <mergeCell ref="G19:G22"/>
    <mergeCell ref="H19:I22"/>
    <mergeCell ref="J19:J22"/>
    <mergeCell ref="R19:S20"/>
    <mergeCell ref="T19:T20"/>
    <mergeCell ref="U19:U20"/>
    <mergeCell ref="V19:V20"/>
    <mergeCell ref="W19:W20"/>
    <mergeCell ref="X19:X20"/>
    <mergeCell ref="Y19:Y20"/>
    <mergeCell ref="Z19:Z20"/>
    <mergeCell ref="R21:S22"/>
    <mergeCell ref="T21:T22"/>
    <mergeCell ref="U21:U22"/>
    <mergeCell ref="V21:V22"/>
    <mergeCell ref="W21:W22"/>
    <mergeCell ref="X21:X22"/>
    <mergeCell ref="Y21:Y22"/>
    <mergeCell ref="Z21:Z22"/>
    <mergeCell ref="B23:B24"/>
    <mergeCell ref="C23:C24"/>
    <mergeCell ref="D23:D24"/>
    <mergeCell ref="E23:E24"/>
    <mergeCell ref="F23:F24"/>
    <mergeCell ref="G23:G24"/>
    <mergeCell ref="H23:H24"/>
    <mergeCell ref="I23:I24"/>
    <mergeCell ref="J23:J24"/>
    <mergeCell ref="R23:S24"/>
    <mergeCell ref="T23:T24"/>
    <mergeCell ref="U23:U24"/>
    <mergeCell ref="V23:V24"/>
    <mergeCell ref="W23:W24"/>
    <mergeCell ref="X23:X24"/>
    <mergeCell ref="Y23:Y24"/>
    <mergeCell ref="Z23:Z24"/>
    <mergeCell ref="A25:A30"/>
    <mergeCell ref="B25:C28"/>
    <mergeCell ref="D25:D28"/>
    <mergeCell ref="E25:F28"/>
    <mergeCell ref="G25:G28"/>
    <mergeCell ref="H25:I28"/>
    <mergeCell ref="J25:J28"/>
    <mergeCell ref="R25:S26"/>
    <mergeCell ref="T25:T26"/>
    <mergeCell ref="U25:U26"/>
    <mergeCell ref="V25:V26"/>
    <mergeCell ref="W25:W26"/>
    <mergeCell ref="X25:X26"/>
    <mergeCell ref="Y25:Y26"/>
    <mergeCell ref="Z25:Z26"/>
    <mergeCell ref="N27:Z28"/>
    <mergeCell ref="B29:B30"/>
    <mergeCell ref="C29:C30"/>
    <mergeCell ref="D29:D30"/>
    <mergeCell ref="E29:E30"/>
    <mergeCell ref="F29:F30"/>
    <mergeCell ref="G29:G30"/>
    <mergeCell ref="H29:H30"/>
    <mergeCell ref="I29:I30"/>
    <mergeCell ref="J29:J30"/>
    <mergeCell ref="N29:Q30"/>
    <mergeCell ref="R29:S30"/>
    <mergeCell ref="T29:T30"/>
    <mergeCell ref="U29:U30"/>
    <mergeCell ref="V29:V30"/>
    <mergeCell ref="W29:W30"/>
    <mergeCell ref="X29:X30"/>
    <mergeCell ref="Y29:Y30"/>
    <mergeCell ref="Z29:Z30"/>
    <mergeCell ref="A31:A36"/>
    <mergeCell ref="B31:C34"/>
    <mergeCell ref="D31:D34"/>
    <mergeCell ref="E31:F34"/>
    <mergeCell ref="G31:G34"/>
    <mergeCell ref="H31:I34"/>
    <mergeCell ref="J31:J34"/>
    <mergeCell ref="N31:Q32"/>
    <mergeCell ref="R31:S32"/>
    <mergeCell ref="T31:T32"/>
    <mergeCell ref="U31:U32"/>
    <mergeCell ref="V31:V32"/>
    <mergeCell ref="W31:W32"/>
    <mergeCell ref="X31:X32"/>
    <mergeCell ref="Y31:Y32"/>
    <mergeCell ref="Z31:Z32"/>
    <mergeCell ref="N33:Q34"/>
    <mergeCell ref="R33:S34"/>
    <mergeCell ref="T33:T34"/>
    <mergeCell ref="U33:U34"/>
    <mergeCell ref="V33:V34"/>
    <mergeCell ref="W33:W34"/>
    <mergeCell ref="X33:X34"/>
    <mergeCell ref="Y33:Y34"/>
    <mergeCell ref="Z33:Z34"/>
    <mergeCell ref="B35:B36"/>
    <mergeCell ref="C35:C36"/>
    <mergeCell ref="D35:D36"/>
    <mergeCell ref="E35:E36"/>
    <mergeCell ref="F35:F36"/>
    <mergeCell ref="G35:G36"/>
    <mergeCell ref="H35:H36"/>
    <mergeCell ref="I35:I36"/>
    <mergeCell ref="J35:J36"/>
    <mergeCell ref="N35:Q36"/>
    <mergeCell ref="R35:S36"/>
    <mergeCell ref="T35:T36"/>
    <mergeCell ref="U35:U36"/>
    <mergeCell ref="V35:V36"/>
    <mergeCell ref="W35:W36"/>
    <mergeCell ref="X35:X36"/>
    <mergeCell ref="Y35:Y36"/>
    <mergeCell ref="Z35:Z36"/>
    <mergeCell ref="A37:A42"/>
    <mergeCell ref="B37:C40"/>
    <mergeCell ref="D37:D40"/>
    <mergeCell ref="E37:F40"/>
    <mergeCell ref="G37:G40"/>
    <mergeCell ref="H37:I40"/>
    <mergeCell ref="J37:J40"/>
    <mergeCell ref="K37:M40"/>
    <mergeCell ref="N37:Q38"/>
    <mergeCell ref="R37:S38"/>
    <mergeCell ref="T37:T38"/>
    <mergeCell ref="U37:U38"/>
    <mergeCell ref="V37:V38"/>
    <mergeCell ref="W37:W38"/>
    <mergeCell ref="X37:X38"/>
    <mergeCell ref="Y37:Y38"/>
    <mergeCell ref="Z37:Z38"/>
    <mergeCell ref="N39:Q40"/>
    <mergeCell ref="R39:S40"/>
    <mergeCell ref="T39:T40"/>
    <mergeCell ref="U39:U40"/>
    <mergeCell ref="V39:V40"/>
    <mergeCell ref="W39:W40"/>
    <mergeCell ref="X39:X40"/>
    <mergeCell ref="Y39:Y40"/>
    <mergeCell ref="Z39:Z40"/>
    <mergeCell ref="B41:B42"/>
    <mergeCell ref="C41:C42"/>
    <mergeCell ref="D41:D42"/>
    <mergeCell ref="E41:E42"/>
    <mergeCell ref="F41:F42"/>
    <mergeCell ref="G41:G42"/>
    <mergeCell ref="H41:H42"/>
    <mergeCell ref="I41:I42"/>
    <mergeCell ref="J41:J42"/>
    <mergeCell ref="K41:Z42"/>
    <mergeCell ref="A43:A48"/>
    <mergeCell ref="B43:C46"/>
    <mergeCell ref="D43:D46"/>
    <mergeCell ref="E43:F46"/>
    <mergeCell ref="G43:G46"/>
    <mergeCell ref="H43:I46"/>
    <mergeCell ref="J43:J46"/>
    <mergeCell ref="K43:M46"/>
    <mergeCell ref="N43:Q46"/>
    <mergeCell ref="R43:S44"/>
    <mergeCell ref="T43:T44"/>
    <mergeCell ref="U43:U44"/>
    <mergeCell ref="V43:V44"/>
    <mergeCell ref="W43:W44"/>
    <mergeCell ref="X43:X44"/>
    <mergeCell ref="Y43:Y44"/>
    <mergeCell ref="Z43:Z44"/>
    <mergeCell ref="R45:S46"/>
    <mergeCell ref="T45:T46"/>
    <mergeCell ref="U45:U46"/>
    <mergeCell ref="V45:V46"/>
    <mergeCell ref="W45:W46"/>
    <mergeCell ref="X45:X46"/>
    <mergeCell ref="Y45:Y46"/>
    <mergeCell ref="Z45:Z46"/>
    <mergeCell ref="B47:B48"/>
    <mergeCell ref="C47:C48"/>
    <mergeCell ref="D47:D48"/>
    <mergeCell ref="E47:E48"/>
    <mergeCell ref="F47:F48"/>
    <mergeCell ref="G47:G48"/>
    <mergeCell ref="H47:H48"/>
    <mergeCell ref="I47:I48"/>
    <mergeCell ref="J47:J48"/>
    <mergeCell ref="K47:M48"/>
    <mergeCell ref="N47:S48"/>
    <mergeCell ref="T47:T48"/>
    <mergeCell ref="U47:U48"/>
    <mergeCell ref="V47:V48"/>
    <mergeCell ref="W47:W48"/>
    <mergeCell ref="X47:X48"/>
    <mergeCell ref="Y47:Y48"/>
    <mergeCell ref="Z47:Z48"/>
    <mergeCell ref="A57:A62"/>
    <mergeCell ref="B58:G59"/>
    <mergeCell ref="H58:L59"/>
    <mergeCell ref="T58:T59"/>
    <mergeCell ref="U58:X59"/>
    <mergeCell ref="Y58:Z59"/>
    <mergeCell ref="B60:G61"/>
    <mergeCell ref="H60:L61"/>
    <mergeCell ref="T60:T61"/>
    <mergeCell ref="U60:X61"/>
    <mergeCell ref="Y60:Z61"/>
    <mergeCell ref="O64:Z67"/>
    <mergeCell ref="A65:A67"/>
    <mergeCell ref="K15:M36"/>
    <mergeCell ref="N15:Q26"/>
    <mergeCell ref="A49:Z55"/>
  </mergeCells>
  <phoneticPr fontId="14" type="Hiragana"/>
  <conditionalFormatting sqref="A13:A48">
    <cfRule type="cellIs" dxfId="17" priority="2" operator="between">
      <formula>0</formula>
      <formula>0</formula>
    </cfRule>
  </conditionalFormatting>
  <conditionalFormatting sqref="A4:B4">
    <cfRule type="cellIs" dxfId="16" priority="1" operator="between">
      <formula>0</formula>
      <formula>0</formula>
    </cfRule>
  </conditionalFormatting>
  <conditionalFormatting sqref="B8:L9 N8:Z9">
    <cfRule type="cellIs" dxfId="15" priority="3" operator="between">
      <formula>0</formula>
      <formula>0</formula>
    </cfRule>
  </conditionalFormatting>
  <conditionalFormatting sqref="B6:M7">
    <cfRule type="cellIs" dxfId="14" priority="4" operator="between">
      <formula>0</formula>
      <formula>0</formula>
    </cfRule>
  </conditionalFormatting>
  <pageMargins left="0.7" right="0.7" top="0.75" bottom="0.75" header="0.3" footer="0.3"/>
  <pageSetup paperSize="9" scale="73" fitToWidth="1" fitToHeight="1" orientation="portrait" usePrinterDefaults="1" horizontalDpi="1200" verticalDpi="1200" r:id="rId1"/>
  <drawing r:id="rId2"/>
  <legacyDrawing r:id="rId3"/>
  <mc:AlternateContent>
    <mc:Choice xmlns:x14="http://schemas.microsoft.com/office/spreadsheetml/2009/9/main" Requires="x14">
      <controls>
        <mc:AlternateContent>
          <mc:Choice Requires="x14">
            <control shapeId="107522" r:id="rId4" name="チェック 2">
              <controlPr defaultSize="0" autoPict="0">
                <anchor moveWithCells="1">
                  <from xmlns:xdr="http://schemas.openxmlformats.org/drawingml/2006/spreadsheetDrawing">
                    <xdr:col>1</xdr:col>
                    <xdr:colOff>104775</xdr:colOff>
                    <xdr:row>66</xdr:row>
                    <xdr:rowOff>29210</xdr:rowOff>
                  </from>
                  <to xmlns:xdr="http://schemas.openxmlformats.org/drawingml/2006/spreadsheetDrawing">
                    <xdr:col>3</xdr:col>
                    <xdr:colOff>28575</xdr:colOff>
                    <xdr:row>67</xdr:row>
                    <xdr:rowOff>10160</xdr:rowOff>
                  </to>
                </anchor>
              </controlPr>
            </control>
          </mc:Choice>
        </mc:AlternateContent>
        <mc:AlternateContent>
          <mc:Choice Requires="x14">
            <control shapeId="107523" r:id="rId5" name="チェック 3">
              <controlPr defaultSize="0" autoPict="0">
                <anchor moveWithCells="1">
                  <from xmlns:xdr="http://schemas.openxmlformats.org/drawingml/2006/spreadsheetDrawing">
                    <xdr:col>1</xdr:col>
                    <xdr:colOff>114300</xdr:colOff>
                    <xdr:row>65</xdr:row>
                    <xdr:rowOff>0</xdr:rowOff>
                  </from>
                  <to xmlns:xdr="http://schemas.openxmlformats.org/drawingml/2006/spreadsheetDrawing">
                    <xdr:col>3</xdr:col>
                    <xdr:colOff>19050</xdr:colOff>
                    <xdr:row>66</xdr:row>
                    <xdr:rowOff>19050</xdr:rowOff>
                  </to>
                </anchor>
              </controlPr>
            </control>
          </mc:Choice>
        </mc:AlternateContent>
        <mc:AlternateContent>
          <mc:Choice Requires="x14">
            <control shapeId="107524" r:id="rId6" name="チェック 4">
              <controlPr defaultSize="0" autoPict="0">
                <anchor moveWithCells="1">
                  <from xmlns:xdr="http://schemas.openxmlformats.org/drawingml/2006/spreadsheetDrawing">
                    <xdr:col>15</xdr:col>
                    <xdr:colOff>38100</xdr:colOff>
                    <xdr:row>6</xdr:row>
                    <xdr:rowOff>0</xdr:rowOff>
                  </from>
                  <to xmlns:xdr="http://schemas.openxmlformats.org/drawingml/2006/spreadsheetDrawing">
                    <xdr:col>16</xdr:col>
                    <xdr:colOff>266700</xdr:colOff>
                    <xdr:row>6</xdr:row>
                    <xdr:rowOff>238125</xdr:rowOff>
                  </to>
                </anchor>
              </controlPr>
            </control>
          </mc:Choice>
        </mc:AlternateContent>
        <mc:AlternateContent>
          <mc:Choice Requires="x14">
            <control shapeId="107525" r:id="rId7" name="チェック 5">
              <controlPr defaultSize="0" autoPict="0">
                <anchor moveWithCells="1">
                  <from xmlns:xdr="http://schemas.openxmlformats.org/drawingml/2006/spreadsheetDrawing">
                    <xdr:col>16</xdr:col>
                    <xdr:colOff>342900</xdr:colOff>
                    <xdr:row>5</xdr:row>
                    <xdr:rowOff>238125</xdr:rowOff>
                  </from>
                  <to xmlns:xdr="http://schemas.openxmlformats.org/drawingml/2006/spreadsheetDrawing">
                    <xdr:col>19</xdr:col>
                    <xdr:colOff>247650</xdr:colOff>
                    <xdr:row>6</xdr:row>
                    <xdr:rowOff>238125</xdr:rowOff>
                  </to>
                </anchor>
              </controlPr>
            </control>
          </mc:Choice>
        </mc:AlternateContent>
        <mc:AlternateContent>
          <mc:Choice Requires="x14">
            <control shapeId="107526" r:id="rId8" name="チェック 6">
              <controlPr defaultSize="0" autoPict="0">
                <anchor moveWithCells="1">
                  <from xmlns:xdr="http://schemas.openxmlformats.org/drawingml/2006/spreadsheetDrawing">
                    <xdr:col>19</xdr:col>
                    <xdr:colOff>209550</xdr:colOff>
                    <xdr:row>5</xdr:row>
                    <xdr:rowOff>238125</xdr:rowOff>
                  </from>
                  <to xmlns:xdr="http://schemas.openxmlformats.org/drawingml/2006/spreadsheetDrawing">
                    <xdr:col>21</xdr:col>
                    <xdr:colOff>57150</xdr:colOff>
                    <xdr:row>7</xdr:row>
                    <xdr:rowOff>0</xdr:rowOff>
                  </to>
                </anchor>
              </controlPr>
            </control>
          </mc:Choice>
        </mc:AlternateContent>
        <mc:AlternateContent>
          <mc:Choice Requires="x14">
            <control shapeId="107527" r:id="rId9" name="チェック 7">
              <controlPr defaultSize="0" autoPict="0">
                <anchor moveWithCells="1">
                  <from xmlns:xdr="http://schemas.openxmlformats.org/drawingml/2006/spreadsheetDrawing">
                    <xdr:col>21</xdr:col>
                    <xdr:colOff>28575</xdr:colOff>
                    <xdr:row>6</xdr:row>
                    <xdr:rowOff>9525</xdr:rowOff>
                  </from>
                  <to xmlns:xdr="http://schemas.openxmlformats.org/drawingml/2006/spreadsheetDrawing">
                    <xdr:col>23</xdr:col>
                    <xdr:colOff>66675</xdr:colOff>
                    <xdr:row>6</xdr:row>
                    <xdr:rowOff>238125</xdr:rowOff>
                  </to>
                </anchor>
              </controlPr>
            </control>
          </mc:Choice>
        </mc:AlternateContent>
        <mc:AlternateContent>
          <mc:Choice Requires="x14">
            <control shapeId="107528" r:id="rId10" name="チェック 8">
              <controlPr defaultSize="0" autoPict="0">
                <anchor moveWithCells="1">
                  <from xmlns:xdr="http://schemas.openxmlformats.org/drawingml/2006/spreadsheetDrawing">
                    <xdr:col>23</xdr:col>
                    <xdr:colOff>180975</xdr:colOff>
                    <xdr:row>5</xdr:row>
                    <xdr:rowOff>219710</xdr:rowOff>
                  </from>
                  <to xmlns:xdr="http://schemas.openxmlformats.org/drawingml/2006/spreadsheetDrawing">
                    <xdr:col>25</xdr:col>
                    <xdr:colOff>219075</xdr:colOff>
                    <xdr:row>6</xdr:row>
                    <xdr:rowOff>238125</xdr:rowOff>
                  </to>
                </anchor>
              </controlPr>
            </control>
          </mc:Choice>
        </mc:AlternateContent>
        <mc:AlternateContent>
          <mc:Choice Requires="x14">
            <control shapeId="107530" r:id="rId11" name="チェック 10">
              <controlPr defaultSize="0" autoPict="0">
                <anchor moveWithCells="1">
                  <from xmlns:xdr="http://schemas.openxmlformats.org/drawingml/2006/spreadsheetDrawing">
                    <xdr:col>0</xdr:col>
                    <xdr:colOff>742950</xdr:colOff>
                    <xdr:row>59</xdr:row>
                    <xdr:rowOff>180975</xdr:rowOff>
                  </from>
                  <to xmlns:xdr="http://schemas.openxmlformats.org/drawingml/2006/spreadsheetDrawing">
                    <xdr:col>0</xdr:col>
                    <xdr:colOff>1219200</xdr:colOff>
                    <xdr:row>61</xdr:row>
                    <xdr:rowOff>238125</xdr:rowOff>
                  </to>
                </anchor>
              </controlPr>
            </control>
          </mc:Choice>
        </mc:AlternateContent>
        <mc:AlternateContent>
          <mc:Choice Requires="x14">
            <control shapeId="107531" r:id="rId12" name="チェック 11">
              <controlPr defaultSize="0" autoPict="0">
                <anchor moveWithCells="1">
                  <from xmlns:xdr="http://schemas.openxmlformats.org/drawingml/2006/spreadsheetDrawing">
                    <xdr:col>0</xdr:col>
                    <xdr:colOff>29210</xdr:colOff>
                    <xdr:row>59</xdr:row>
                    <xdr:rowOff>104775</xdr:rowOff>
                  </from>
                  <to xmlns:xdr="http://schemas.openxmlformats.org/drawingml/2006/spreadsheetDrawing">
                    <xdr:col>0</xdr:col>
                    <xdr:colOff>742950</xdr:colOff>
                    <xdr:row>62</xdr:row>
                    <xdr:rowOff>57785</xdr:rowOff>
                  </to>
                </anchor>
              </controlPr>
            </control>
          </mc:Choice>
        </mc:AlternateContent>
        <mc:AlternateContent>
          <mc:Choice Requires="x14">
            <control shapeId="107533" r:id="rId13" name="チェック 13">
              <controlPr defaultSize="0" autoPict="0">
                <anchor moveWithCells="1">
                  <from xmlns:xdr="http://schemas.openxmlformats.org/drawingml/2006/spreadsheetDrawing">
                    <xdr:col>6</xdr:col>
                    <xdr:colOff>66675</xdr:colOff>
                    <xdr:row>65</xdr:row>
                    <xdr:rowOff>200025</xdr:rowOff>
                  </from>
                  <to xmlns:xdr="http://schemas.openxmlformats.org/drawingml/2006/spreadsheetDrawing">
                    <xdr:col>8</xdr:col>
                    <xdr:colOff>304800</xdr:colOff>
                    <xdr:row>67</xdr:row>
                    <xdr:rowOff>67310</xdr:rowOff>
                  </to>
                </anchor>
              </controlPr>
            </control>
          </mc:Choice>
        </mc:AlternateContent>
        <mc:AlternateContent>
          <mc:Choice Requires="x14">
            <control shapeId="107549" r:id="rId14" name="チェック 29">
              <controlPr defaultSize="0" autoPict="0">
                <anchor moveWithCells="1">
                  <from xmlns:xdr="http://schemas.openxmlformats.org/drawingml/2006/spreadsheetDrawing">
                    <xdr:col>1</xdr:col>
                    <xdr:colOff>114300</xdr:colOff>
                    <xdr:row>65</xdr:row>
                    <xdr:rowOff>0</xdr:rowOff>
                  </from>
                  <to xmlns:xdr="http://schemas.openxmlformats.org/drawingml/2006/spreadsheetDrawing">
                    <xdr:col>3</xdr:col>
                    <xdr:colOff>19050</xdr:colOff>
                    <xdr:row>66</xdr:row>
                    <xdr:rowOff>19050</xdr:rowOff>
                  </to>
                </anchor>
              </controlPr>
            </control>
          </mc:Choice>
        </mc:AlternateContent>
        <mc:AlternateContent>
          <mc:Choice Requires="x14">
            <control shapeId="107550" r:id="rId15" name="チェック 30">
              <controlPr defaultSize="0" autoPict="0">
                <anchor moveWithCells="1">
                  <from xmlns:xdr="http://schemas.openxmlformats.org/drawingml/2006/spreadsheetDrawing">
                    <xdr:col>1</xdr:col>
                    <xdr:colOff>104775</xdr:colOff>
                    <xdr:row>66</xdr:row>
                    <xdr:rowOff>29210</xdr:rowOff>
                  </from>
                  <to xmlns:xdr="http://schemas.openxmlformats.org/drawingml/2006/spreadsheetDrawing">
                    <xdr:col>3</xdr:col>
                    <xdr:colOff>28575</xdr:colOff>
                    <xdr:row>67</xdr:row>
                    <xdr:rowOff>10160</xdr:rowOff>
                  </to>
                </anchor>
              </controlPr>
            </control>
          </mc:Choice>
        </mc:AlternateContent>
        <mc:AlternateContent>
          <mc:Choice Requires="x14">
            <control shapeId="107551" r:id="rId16" name="チェック 31">
              <controlPr defaultSize="0" autoPict="0">
                <anchor moveWithCells="1">
                  <from xmlns:xdr="http://schemas.openxmlformats.org/drawingml/2006/spreadsheetDrawing">
                    <xdr:col>1</xdr:col>
                    <xdr:colOff>114300</xdr:colOff>
                    <xdr:row>65</xdr:row>
                    <xdr:rowOff>0</xdr:rowOff>
                  </from>
                  <to xmlns:xdr="http://schemas.openxmlformats.org/drawingml/2006/spreadsheetDrawing">
                    <xdr:col>3</xdr:col>
                    <xdr:colOff>19050</xdr:colOff>
                    <xdr:row>66</xdr:row>
                    <xdr:rowOff>19050</xdr:rowOff>
                  </to>
                </anchor>
              </controlPr>
            </control>
          </mc:Choice>
        </mc:AlternateContent>
        <mc:AlternateContent>
          <mc:Choice Requires="x14">
            <control shapeId="107552" r:id="rId17" name="チェック 32">
              <controlPr defaultSize="0" autoPict="0">
                <anchor moveWithCells="1">
                  <from xmlns:xdr="http://schemas.openxmlformats.org/drawingml/2006/spreadsheetDrawing">
                    <xdr:col>4</xdr:col>
                    <xdr:colOff>38100</xdr:colOff>
                    <xdr:row>65</xdr:row>
                    <xdr:rowOff>219075</xdr:rowOff>
                  </from>
                  <to xmlns:xdr="http://schemas.openxmlformats.org/drawingml/2006/spreadsheetDrawing">
                    <xdr:col>6</xdr:col>
                    <xdr:colOff>66675</xdr:colOff>
                    <xdr:row>67</xdr:row>
                    <xdr:rowOff>67310</xdr:rowOff>
                  </to>
                </anchor>
              </controlPr>
            </control>
          </mc:Choice>
        </mc:AlternateContent>
        <mc:AlternateContent>
          <mc:Choice Requires="x14">
            <control shapeId="107554" r:id="rId18" name="チェック 34">
              <controlPr locked="0" defaultSize="0" autoPict="0">
                <anchor>
                  <from xmlns:xdr="http://schemas.openxmlformats.org/drawingml/2006/spreadsheetDrawing">
                    <xdr:col>4</xdr:col>
                    <xdr:colOff>38100</xdr:colOff>
                    <xdr:row>65</xdr:row>
                    <xdr:rowOff>0</xdr:rowOff>
                  </from>
                  <to xmlns:xdr="http://schemas.openxmlformats.org/drawingml/2006/spreadsheetDrawing">
                    <xdr:col>6</xdr:col>
                    <xdr:colOff>247650</xdr:colOff>
                    <xdr:row>66</xdr:row>
                    <xdr:rowOff>10160</xdr:rowOff>
                  </to>
                </anchor>
              </controlPr>
            </control>
          </mc:Choice>
        </mc:AlternateContent>
        <mc:AlternateContent>
          <mc:Choice Requires="x14">
            <control shapeId="107555" r:id="rId19" name="チェック 35">
              <controlPr locked="0" defaultSize="0" autoPict="0">
                <anchor>
                  <from xmlns:xdr="http://schemas.openxmlformats.org/drawingml/2006/spreadsheetDrawing">
                    <xdr:col>9</xdr:col>
                    <xdr:colOff>266700</xdr:colOff>
                    <xdr:row>65</xdr:row>
                    <xdr:rowOff>0</xdr:rowOff>
                  </from>
                  <to xmlns:xdr="http://schemas.openxmlformats.org/drawingml/2006/spreadsheetDrawing">
                    <xdr:col>11</xdr:col>
                    <xdr:colOff>238125</xdr:colOff>
                    <xdr:row>66</xdr:row>
                    <xdr:rowOff>10160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5"/>
  <dimension ref="A2:AG67"/>
  <sheetViews>
    <sheetView zoomScale="75" zoomScaleNormal="75" workbookViewId="0">
      <selection activeCell="AA6" sqref="AA6"/>
    </sheetView>
  </sheetViews>
  <sheetFormatPr defaultRowHeight="13.5"/>
  <cols>
    <col min="1" max="1" width="16.25" style="417" customWidth="1"/>
    <col min="2" max="2" width="4.625" style="511" customWidth="1"/>
    <col min="3" max="3" width="5.125" style="511" customWidth="1"/>
    <col min="4" max="4" width="3.625" style="511" customWidth="1"/>
    <col min="5" max="5" width="4.625" style="511" customWidth="1"/>
    <col min="6" max="6" width="5.125" style="511" customWidth="1"/>
    <col min="7" max="7" width="3.625" style="511" customWidth="1"/>
    <col min="8" max="8" width="4.625" style="511" customWidth="1"/>
    <col min="9" max="9" width="5.125" style="511" customWidth="1"/>
    <col min="10" max="10" width="3.625" style="511" customWidth="1"/>
    <col min="11" max="12" width="4.625" style="511" customWidth="1"/>
    <col min="13" max="13" width="5.625" style="511" customWidth="1"/>
    <col min="14" max="15" width="3.625" style="511" customWidth="1"/>
    <col min="16" max="17" width="4.625" style="511" customWidth="1"/>
    <col min="18" max="19" width="2.625" style="511" customWidth="1"/>
    <col min="20" max="20" width="6.625" style="511" customWidth="1"/>
    <col min="21" max="26" width="3.625" style="511" customWidth="1"/>
    <col min="27" max="27" width="9" style="511" bestFit="1" customWidth="1"/>
    <col min="28" max="16384" width="9" style="511" customWidth="1"/>
  </cols>
  <sheetData>
    <row r="1" spans="1:26" ht="6.75" customHeight="1"/>
    <row r="2" spans="1:26" ht="22.5" customHeight="1">
      <c r="A2" s="743" t="s">
        <v>327</v>
      </c>
      <c r="B2" s="747">
        <f>共通データ!O20</f>
        <v>0</v>
      </c>
      <c r="C2" s="747"/>
      <c r="D2" s="747"/>
      <c r="E2" s="747"/>
      <c r="F2" s="747"/>
      <c r="G2" s="581" t="s">
        <v>328</v>
      </c>
      <c r="H2" s="581"/>
      <c r="I2" s="581"/>
      <c r="J2" s="581"/>
      <c r="K2" s="581"/>
      <c r="L2" s="581"/>
      <c r="M2" s="581"/>
      <c r="N2" s="581"/>
      <c r="O2" s="581"/>
      <c r="P2" s="581"/>
      <c r="Q2" s="581"/>
      <c r="R2" s="581"/>
      <c r="S2" s="581"/>
      <c r="T2" s="712" t="s">
        <v>562</v>
      </c>
      <c r="U2" s="712"/>
      <c r="V2" s="712"/>
      <c r="W2" s="712"/>
      <c r="X2" s="712"/>
      <c r="Y2" s="712"/>
      <c r="Z2" s="712"/>
    </row>
    <row r="3" spans="1:26" ht="20.100000000000001" customHeight="1">
      <c r="S3" s="703" t="s">
        <v>329</v>
      </c>
      <c r="T3" s="2"/>
      <c r="U3" s="2"/>
      <c r="V3" s="2"/>
      <c r="W3" s="2"/>
      <c r="X3" s="2"/>
      <c r="Y3" s="2"/>
      <c r="Z3" s="2"/>
    </row>
    <row r="4" spans="1:26" ht="19.5" customHeight="1">
      <c r="A4" s="513" t="s">
        <v>310</v>
      </c>
      <c r="B4" s="748">
        <f>共通データ!O1</f>
        <v>0</v>
      </c>
      <c r="C4" s="756"/>
      <c r="D4" s="756"/>
      <c r="E4" s="756"/>
      <c r="F4" s="756"/>
      <c r="G4" s="756"/>
      <c r="H4" s="756"/>
      <c r="I4" s="756"/>
      <c r="J4" s="756"/>
      <c r="K4" s="756"/>
      <c r="L4" s="756"/>
      <c r="M4" s="764"/>
      <c r="N4" s="653" t="s">
        <v>222</v>
      </c>
      <c r="O4" s="675"/>
      <c r="P4" s="675"/>
      <c r="Q4" s="675"/>
      <c r="R4" s="675"/>
      <c r="S4" s="675"/>
      <c r="T4" s="675"/>
      <c r="U4" s="675"/>
      <c r="V4" s="675"/>
      <c r="W4" s="675"/>
      <c r="X4" s="675"/>
      <c r="Y4" s="675"/>
      <c r="Z4" s="695"/>
    </row>
    <row r="5" spans="1:26" ht="19.5" customHeight="1">
      <c r="A5" s="514"/>
      <c r="B5" s="749"/>
      <c r="C5" s="757"/>
      <c r="D5" s="757"/>
      <c r="E5" s="757"/>
      <c r="F5" s="757"/>
      <c r="G5" s="757"/>
      <c r="H5" s="757"/>
      <c r="I5" s="757"/>
      <c r="J5" s="757"/>
      <c r="K5" s="757"/>
      <c r="L5" s="757"/>
      <c r="M5" s="766"/>
      <c r="N5" s="552"/>
      <c r="O5" s="568"/>
      <c r="P5" s="568"/>
      <c r="Q5" s="568"/>
      <c r="R5" s="568"/>
      <c r="S5" s="568"/>
      <c r="T5" s="713"/>
      <c r="U5" s="713"/>
      <c r="V5" s="713"/>
      <c r="W5" s="713"/>
      <c r="X5" s="713"/>
      <c r="Y5" s="713"/>
      <c r="Z5" s="729"/>
    </row>
    <row r="6" spans="1:26" ht="19.5" customHeight="1">
      <c r="A6" s="515" t="s">
        <v>276</v>
      </c>
      <c r="B6" s="748">
        <f>共通データ!O10</f>
        <v>0</v>
      </c>
      <c r="C6" s="756"/>
      <c r="D6" s="756"/>
      <c r="E6" s="756"/>
      <c r="F6" s="756"/>
      <c r="G6" s="756"/>
      <c r="H6" s="756"/>
      <c r="I6" s="756"/>
      <c r="J6" s="756"/>
      <c r="K6" s="756"/>
      <c r="L6" s="764"/>
      <c r="M6" s="515" t="s">
        <v>332</v>
      </c>
      <c r="N6" s="750">
        <f>共通データ!O8</f>
        <v>0</v>
      </c>
      <c r="O6" s="758"/>
      <c r="P6" s="758"/>
      <c r="Q6" s="758"/>
      <c r="R6" s="758"/>
      <c r="S6" s="758"/>
      <c r="T6" s="758"/>
      <c r="U6" s="758"/>
      <c r="V6" s="758"/>
      <c r="W6" s="758"/>
      <c r="X6" s="758"/>
      <c r="Y6" s="758"/>
      <c r="Z6" s="765"/>
    </row>
    <row r="7" spans="1:26" ht="19.5" customHeight="1">
      <c r="A7" s="515"/>
      <c r="B7" s="750"/>
      <c r="C7" s="758"/>
      <c r="D7" s="758"/>
      <c r="E7" s="758"/>
      <c r="F7" s="758"/>
      <c r="G7" s="758"/>
      <c r="H7" s="758"/>
      <c r="I7" s="758"/>
      <c r="J7" s="758"/>
      <c r="K7" s="758"/>
      <c r="L7" s="765"/>
      <c r="M7" s="515" t="s">
        <v>334</v>
      </c>
      <c r="N7" s="767">
        <f>共通データ!O9</f>
        <v>0</v>
      </c>
      <c r="O7" s="768"/>
      <c r="P7" s="768"/>
      <c r="Q7" s="768"/>
      <c r="R7" s="768"/>
      <c r="S7" s="768"/>
      <c r="T7" s="768"/>
      <c r="U7" s="768"/>
      <c r="V7" s="768"/>
      <c r="W7" s="768"/>
      <c r="X7" s="768"/>
      <c r="Y7" s="768"/>
      <c r="Z7" s="773"/>
    </row>
    <row r="8" spans="1:26" ht="6" customHeight="1">
      <c r="Z8" s="731"/>
    </row>
    <row r="9" spans="1:26" ht="20.100000000000001" customHeight="1">
      <c r="A9" s="516" t="s">
        <v>339</v>
      </c>
      <c r="B9" s="535" t="s">
        <v>341</v>
      </c>
      <c r="C9" s="556"/>
      <c r="D9" s="569"/>
      <c r="E9" s="535" t="s">
        <v>188</v>
      </c>
      <c r="F9" s="556"/>
      <c r="G9" s="569"/>
      <c r="H9" s="535" t="s">
        <v>342</v>
      </c>
      <c r="I9" s="556"/>
      <c r="J9" s="604"/>
      <c r="K9" s="612" t="s">
        <v>343</v>
      </c>
      <c r="L9" s="625"/>
      <c r="M9" s="625"/>
      <c r="N9" s="625"/>
      <c r="O9" s="625"/>
      <c r="P9" s="625"/>
      <c r="Q9" s="625"/>
      <c r="R9" s="625"/>
      <c r="S9" s="625"/>
      <c r="T9" s="625"/>
      <c r="U9" s="625"/>
      <c r="V9" s="625"/>
      <c r="W9" s="625"/>
      <c r="X9" s="625"/>
      <c r="Y9" s="625"/>
      <c r="Z9" s="732"/>
    </row>
    <row r="10" spans="1:26" ht="20.100000000000001" customHeight="1">
      <c r="A10" s="517"/>
      <c r="B10" s="536" t="s">
        <v>42</v>
      </c>
      <c r="C10" s="557"/>
      <c r="D10" s="570"/>
      <c r="E10" s="536" t="s">
        <v>344</v>
      </c>
      <c r="F10" s="557"/>
      <c r="G10" s="570"/>
      <c r="H10" s="536" t="s">
        <v>346</v>
      </c>
      <c r="I10" s="557"/>
      <c r="J10" s="605"/>
      <c r="K10" s="763" t="s">
        <v>347</v>
      </c>
      <c r="L10" s="675"/>
      <c r="M10" s="695"/>
      <c r="N10" s="653" t="s">
        <v>348</v>
      </c>
      <c r="O10" s="675"/>
      <c r="P10" s="675"/>
      <c r="Q10" s="675"/>
      <c r="R10" s="653" t="s">
        <v>349</v>
      </c>
      <c r="S10" s="695"/>
      <c r="T10" s="513" t="s">
        <v>170</v>
      </c>
      <c r="U10" s="653" t="s">
        <v>352</v>
      </c>
      <c r="V10" s="675"/>
      <c r="W10" s="675"/>
      <c r="X10" s="675"/>
      <c r="Y10" s="675"/>
      <c r="Z10" s="606"/>
    </row>
    <row r="11" spans="1:26" ht="9" customHeight="1">
      <c r="A11" s="744">
        <f>共通データ!J24</f>
        <v>0</v>
      </c>
      <c r="B11" s="751"/>
      <c r="C11" s="759"/>
      <c r="D11" s="571" t="s">
        <v>353</v>
      </c>
      <c r="E11" s="751"/>
      <c r="F11" s="759"/>
      <c r="G11" s="571" t="s">
        <v>353</v>
      </c>
      <c r="H11" s="751"/>
      <c r="I11" s="759"/>
      <c r="J11" s="606" t="s">
        <v>353</v>
      </c>
      <c r="K11" s="616" t="s">
        <v>357</v>
      </c>
      <c r="L11" s="628"/>
      <c r="M11" s="628"/>
      <c r="N11" s="655" t="s">
        <v>358</v>
      </c>
      <c r="O11" s="677"/>
      <c r="P11" s="677"/>
      <c r="Q11" s="692"/>
      <c r="R11" s="701"/>
      <c r="S11" s="704"/>
      <c r="T11" s="714"/>
      <c r="U11" s="720"/>
      <c r="V11" s="558" t="s">
        <v>234</v>
      </c>
      <c r="W11" s="561"/>
      <c r="X11" s="558" t="s">
        <v>73</v>
      </c>
      <c r="Y11" s="725"/>
      <c r="Z11" s="606" t="s">
        <v>359</v>
      </c>
    </row>
    <row r="12" spans="1:26" ht="9" customHeight="1">
      <c r="A12" s="745"/>
      <c r="B12" s="752"/>
      <c r="C12" s="760"/>
      <c r="D12" s="572"/>
      <c r="E12" s="752"/>
      <c r="F12" s="760"/>
      <c r="G12" s="572"/>
      <c r="H12" s="752"/>
      <c r="I12" s="760"/>
      <c r="J12" s="607"/>
      <c r="K12" s="617"/>
      <c r="L12" s="629"/>
      <c r="M12" s="629"/>
      <c r="N12" s="656"/>
      <c r="O12" s="678"/>
      <c r="P12" s="678"/>
      <c r="Q12" s="693"/>
      <c r="R12" s="702"/>
      <c r="S12" s="705"/>
      <c r="T12" s="715"/>
      <c r="U12" s="721"/>
      <c r="V12" s="724"/>
      <c r="W12" s="688"/>
      <c r="X12" s="724"/>
      <c r="Y12" s="726"/>
      <c r="Z12" s="736"/>
    </row>
    <row r="13" spans="1:26" ht="9" customHeight="1">
      <c r="A13" s="745"/>
      <c r="B13" s="752"/>
      <c r="C13" s="760"/>
      <c r="D13" s="572"/>
      <c r="E13" s="752"/>
      <c r="F13" s="760"/>
      <c r="G13" s="572"/>
      <c r="H13" s="752"/>
      <c r="I13" s="760"/>
      <c r="J13" s="607"/>
      <c r="K13" s="617"/>
      <c r="L13" s="629"/>
      <c r="M13" s="629"/>
      <c r="N13" s="656"/>
      <c r="O13" s="678"/>
      <c r="P13" s="678"/>
      <c r="Q13" s="693"/>
      <c r="R13" s="701"/>
      <c r="S13" s="704"/>
      <c r="T13" s="714"/>
      <c r="U13" s="720"/>
      <c r="V13" s="558" t="s">
        <v>234</v>
      </c>
      <c r="W13" s="561"/>
      <c r="X13" s="558" t="s">
        <v>73</v>
      </c>
      <c r="Y13" s="725"/>
      <c r="Z13" s="606" t="s">
        <v>359</v>
      </c>
    </row>
    <row r="14" spans="1:26" ht="9" customHeight="1">
      <c r="A14" s="745"/>
      <c r="B14" s="753"/>
      <c r="C14" s="761"/>
      <c r="D14" s="573"/>
      <c r="E14" s="753"/>
      <c r="F14" s="761"/>
      <c r="G14" s="573"/>
      <c r="H14" s="753"/>
      <c r="I14" s="761"/>
      <c r="J14" s="608"/>
      <c r="K14" s="617"/>
      <c r="L14" s="629"/>
      <c r="M14" s="629"/>
      <c r="N14" s="656"/>
      <c r="O14" s="678"/>
      <c r="P14" s="678"/>
      <c r="Q14" s="693"/>
      <c r="R14" s="702"/>
      <c r="S14" s="705"/>
      <c r="T14" s="715"/>
      <c r="U14" s="721"/>
      <c r="V14" s="724"/>
      <c r="W14" s="688"/>
      <c r="X14" s="724"/>
      <c r="Y14" s="726"/>
      <c r="Z14" s="736"/>
    </row>
    <row r="15" spans="1:26" ht="9" customHeight="1">
      <c r="A15" s="745"/>
      <c r="B15" s="754" t="s">
        <v>200</v>
      </c>
      <c r="C15" s="760"/>
      <c r="D15" s="572" t="s">
        <v>353</v>
      </c>
      <c r="E15" s="754" t="s">
        <v>200</v>
      </c>
      <c r="F15" s="760"/>
      <c r="G15" s="572" t="s">
        <v>353</v>
      </c>
      <c r="H15" s="754" t="s">
        <v>200</v>
      </c>
      <c r="I15" s="760"/>
      <c r="J15" s="417" t="s">
        <v>353</v>
      </c>
      <c r="K15" s="617"/>
      <c r="L15" s="629"/>
      <c r="M15" s="629"/>
      <c r="N15" s="656"/>
      <c r="O15" s="678"/>
      <c r="P15" s="678"/>
      <c r="Q15" s="693"/>
      <c r="R15" s="701"/>
      <c r="S15" s="704"/>
      <c r="T15" s="714"/>
      <c r="U15" s="720"/>
      <c r="V15" s="558" t="s">
        <v>234</v>
      </c>
      <c r="W15" s="558"/>
      <c r="X15" s="558" t="s">
        <v>73</v>
      </c>
      <c r="Y15" s="725"/>
      <c r="Z15" s="606" t="s">
        <v>359</v>
      </c>
    </row>
    <row r="16" spans="1:26" ht="9" customHeight="1">
      <c r="A16" s="745"/>
      <c r="B16" s="754"/>
      <c r="C16" s="760"/>
      <c r="D16" s="572"/>
      <c r="E16" s="754"/>
      <c r="F16" s="760"/>
      <c r="G16" s="572"/>
      <c r="H16" s="754"/>
      <c r="I16" s="760"/>
      <c r="J16" s="417"/>
      <c r="K16" s="617"/>
      <c r="L16" s="629"/>
      <c r="M16" s="629"/>
      <c r="N16" s="656"/>
      <c r="O16" s="678"/>
      <c r="P16" s="678"/>
      <c r="Q16" s="693"/>
      <c r="R16" s="702"/>
      <c r="S16" s="705"/>
      <c r="T16" s="715"/>
      <c r="U16" s="721"/>
      <c r="V16" s="724"/>
      <c r="W16" s="724"/>
      <c r="X16" s="724"/>
      <c r="Y16" s="726"/>
      <c r="Z16" s="736"/>
    </row>
    <row r="17" spans="1:26" ht="9" customHeight="1">
      <c r="A17" s="744">
        <f>共通データ!J25</f>
        <v>0</v>
      </c>
      <c r="B17" s="751"/>
      <c r="C17" s="759"/>
      <c r="D17" s="571" t="s">
        <v>353</v>
      </c>
      <c r="E17" s="751"/>
      <c r="F17" s="759"/>
      <c r="G17" s="571" t="s">
        <v>353</v>
      </c>
      <c r="H17" s="751"/>
      <c r="I17" s="759"/>
      <c r="J17" s="606" t="s">
        <v>353</v>
      </c>
      <c r="K17" s="617"/>
      <c r="L17" s="629"/>
      <c r="M17" s="629"/>
      <c r="N17" s="656"/>
      <c r="O17" s="678"/>
      <c r="P17" s="678"/>
      <c r="Q17" s="693"/>
      <c r="R17" s="666"/>
      <c r="S17" s="706"/>
      <c r="T17" s="714"/>
      <c r="U17" s="720"/>
      <c r="V17" s="558" t="s">
        <v>234</v>
      </c>
      <c r="W17" s="558"/>
      <c r="X17" s="558" t="s">
        <v>73</v>
      </c>
      <c r="Y17" s="725"/>
      <c r="Z17" s="606" t="s">
        <v>359</v>
      </c>
    </row>
    <row r="18" spans="1:26" ht="9" customHeight="1">
      <c r="A18" s="745"/>
      <c r="B18" s="752"/>
      <c r="C18" s="760"/>
      <c r="D18" s="572"/>
      <c r="E18" s="752"/>
      <c r="F18" s="760"/>
      <c r="G18" s="572"/>
      <c r="H18" s="752"/>
      <c r="I18" s="760"/>
      <c r="J18" s="607"/>
      <c r="K18" s="617"/>
      <c r="L18" s="629"/>
      <c r="M18" s="629"/>
      <c r="N18" s="656"/>
      <c r="O18" s="678"/>
      <c r="P18" s="678"/>
      <c r="Q18" s="693"/>
      <c r="R18" s="661"/>
      <c r="S18" s="696"/>
      <c r="T18" s="715"/>
      <c r="U18" s="721"/>
      <c r="V18" s="724"/>
      <c r="W18" s="724"/>
      <c r="X18" s="724"/>
      <c r="Y18" s="726"/>
      <c r="Z18" s="736"/>
    </row>
    <row r="19" spans="1:26" ht="9" customHeight="1">
      <c r="A19" s="745"/>
      <c r="B19" s="752"/>
      <c r="C19" s="760"/>
      <c r="D19" s="572"/>
      <c r="E19" s="752"/>
      <c r="F19" s="760"/>
      <c r="G19" s="572"/>
      <c r="H19" s="752"/>
      <c r="I19" s="760"/>
      <c r="J19" s="607"/>
      <c r="K19" s="617"/>
      <c r="L19" s="629"/>
      <c r="M19" s="629"/>
      <c r="N19" s="656"/>
      <c r="O19" s="678"/>
      <c r="P19" s="678"/>
      <c r="Q19" s="693"/>
      <c r="R19" s="666"/>
      <c r="S19" s="706"/>
      <c r="T19" s="714"/>
      <c r="U19" s="720"/>
      <c r="V19" s="558" t="s">
        <v>234</v>
      </c>
      <c r="W19" s="558"/>
      <c r="X19" s="558" t="s">
        <v>73</v>
      </c>
      <c r="Y19" s="725"/>
      <c r="Z19" s="606" t="s">
        <v>359</v>
      </c>
    </row>
    <row r="20" spans="1:26" ht="9" customHeight="1">
      <c r="A20" s="745"/>
      <c r="B20" s="753"/>
      <c r="C20" s="761"/>
      <c r="D20" s="573"/>
      <c r="E20" s="753"/>
      <c r="F20" s="761"/>
      <c r="G20" s="573"/>
      <c r="H20" s="753"/>
      <c r="I20" s="761"/>
      <c r="J20" s="608"/>
      <c r="K20" s="617"/>
      <c r="L20" s="629"/>
      <c r="M20" s="629"/>
      <c r="N20" s="656"/>
      <c r="O20" s="678"/>
      <c r="P20" s="678"/>
      <c r="Q20" s="693"/>
      <c r="R20" s="661"/>
      <c r="S20" s="696"/>
      <c r="T20" s="715"/>
      <c r="U20" s="721"/>
      <c r="V20" s="724"/>
      <c r="W20" s="724"/>
      <c r="X20" s="724"/>
      <c r="Y20" s="726"/>
      <c r="Z20" s="736"/>
    </row>
    <row r="21" spans="1:26" ht="9" customHeight="1">
      <c r="A21" s="745"/>
      <c r="B21" s="754" t="s">
        <v>200</v>
      </c>
      <c r="C21" s="760"/>
      <c r="D21" s="572" t="s">
        <v>353</v>
      </c>
      <c r="E21" s="754" t="s">
        <v>200</v>
      </c>
      <c r="F21" s="760"/>
      <c r="G21" s="572" t="s">
        <v>353</v>
      </c>
      <c r="H21" s="754" t="s">
        <v>200</v>
      </c>
      <c r="I21" s="760"/>
      <c r="J21" s="417" t="s">
        <v>353</v>
      </c>
      <c r="K21" s="617"/>
      <c r="L21" s="629"/>
      <c r="M21" s="629"/>
      <c r="N21" s="656"/>
      <c r="O21" s="678"/>
      <c r="P21" s="678"/>
      <c r="Q21" s="693"/>
      <c r="R21" s="666"/>
      <c r="S21" s="706"/>
      <c r="T21" s="714"/>
      <c r="U21" s="720"/>
      <c r="V21" s="558" t="s">
        <v>481</v>
      </c>
      <c r="W21" s="558"/>
      <c r="X21" s="558" t="s">
        <v>531</v>
      </c>
      <c r="Y21" s="725"/>
      <c r="Z21" s="606" t="s">
        <v>359</v>
      </c>
    </row>
    <row r="22" spans="1:26" ht="9" customHeight="1">
      <c r="A22" s="745"/>
      <c r="B22" s="754"/>
      <c r="C22" s="760"/>
      <c r="D22" s="572"/>
      <c r="E22" s="754"/>
      <c r="F22" s="760"/>
      <c r="G22" s="572"/>
      <c r="H22" s="754"/>
      <c r="I22" s="760"/>
      <c r="J22" s="417"/>
      <c r="K22" s="617"/>
      <c r="L22" s="629"/>
      <c r="M22" s="629"/>
      <c r="N22" s="657"/>
      <c r="O22" s="679"/>
      <c r="P22" s="679"/>
      <c r="Q22" s="694"/>
      <c r="R22" s="661"/>
      <c r="S22" s="696"/>
      <c r="T22" s="715"/>
      <c r="U22" s="721"/>
      <c r="V22" s="724"/>
      <c r="W22" s="724"/>
      <c r="X22" s="724"/>
      <c r="Y22" s="726"/>
      <c r="Z22" s="736"/>
    </row>
    <row r="23" spans="1:26" ht="9" customHeight="1">
      <c r="A23" s="744">
        <f>共通データ!J26</f>
        <v>0</v>
      </c>
      <c r="B23" s="751"/>
      <c r="C23" s="759"/>
      <c r="D23" s="571" t="s">
        <v>353</v>
      </c>
      <c r="E23" s="751"/>
      <c r="F23" s="759"/>
      <c r="G23" s="571" t="s">
        <v>353</v>
      </c>
      <c r="H23" s="751"/>
      <c r="I23" s="759"/>
      <c r="J23" s="606" t="s">
        <v>353</v>
      </c>
      <c r="K23" s="617"/>
      <c r="L23" s="629"/>
      <c r="M23" s="629"/>
      <c r="N23" s="658" t="s">
        <v>136</v>
      </c>
      <c r="O23" s="626"/>
      <c r="P23" s="626"/>
      <c r="Q23" s="626"/>
      <c r="R23" s="626"/>
      <c r="S23" s="626"/>
      <c r="T23" s="626"/>
      <c r="U23" s="626"/>
      <c r="V23" s="626"/>
      <c r="W23" s="626"/>
      <c r="X23" s="626"/>
      <c r="Y23" s="626"/>
      <c r="Z23" s="734"/>
    </row>
    <row r="24" spans="1:26" ht="9" customHeight="1">
      <c r="A24" s="745"/>
      <c r="B24" s="752"/>
      <c r="C24" s="760"/>
      <c r="D24" s="572"/>
      <c r="E24" s="752"/>
      <c r="F24" s="760"/>
      <c r="G24" s="572"/>
      <c r="H24" s="752"/>
      <c r="I24" s="760"/>
      <c r="J24" s="607"/>
      <c r="K24" s="617"/>
      <c r="L24" s="629"/>
      <c r="M24" s="629"/>
      <c r="N24" s="659"/>
      <c r="O24" s="627"/>
      <c r="P24" s="627"/>
      <c r="Q24" s="627"/>
      <c r="R24" s="627"/>
      <c r="S24" s="627"/>
      <c r="T24" s="627"/>
      <c r="U24" s="627"/>
      <c r="V24" s="627"/>
      <c r="W24" s="627"/>
      <c r="X24" s="627"/>
      <c r="Y24" s="627"/>
      <c r="Z24" s="735"/>
    </row>
    <row r="25" spans="1:26" ht="9" customHeight="1">
      <c r="A25" s="745"/>
      <c r="B25" s="752"/>
      <c r="C25" s="760"/>
      <c r="D25" s="572"/>
      <c r="E25" s="752"/>
      <c r="F25" s="760"/>
      <c r="G25" s="572"/>
      <c r="H25" s="752"/>
      <c r="I25" s="760"/>
      <c r="J25" s="607"/>
      <c r="K25" s="617"/>
      <c r="L25" s="629"/>
      <c r="M25" s="629"/>
      <c r="N25" s="653"/>
      <c r="O25" s="675"/>
      <c r="P25" s="675"/>
      <c r="Q25" s="695"/>
      <c r="R25" s="701"/>
      <c r="S25" s="704"/>
      <c r="T25" s="714"/>
      <c r="U25" s="720"/>
      <c r="V25" s="558" t="s">
        <v>234</v>
      </c>
      <c r="W25" s="561"/>
      <c r="X25" s="558" t="s">
        <v>73</v>
      </c>
      <c r="Y25" s="725"/>
      <c r="Z25" s="606" t="s">
        <v>359</v>
      </c>
    </row>
    <row r="26" spans="1:26" ht="9" customHeight="1">
      <c r="A26" s="745"/>
      <c r="B26" s="753"/>
      <c r="C26" s="761"/>
      <c r="D26" s="573"/>
      <c r="E26" s="753"/>
      <c r="F26" s="761"/>
      <c r="G26" s="573"/>
      <c r="H26" s="753"/>
      <c r="I26" s="761"/>
      <c r="J26" s="608"/>
      <c r="K26" s="617"/>
      <c r="L26" s="629"/>
      <c r="M26" s="629"/>
      <c r="N26" s="660"/>
      <c r="O26" s="680"/>
      <c r="P26" s="680"/>
      <c r="Q26" s="609"/>
      <c r="R26" s="702"/>
      <c r="S26" s="705"/>
      <c r="T26" s="715"/>
      <c r="U26" s="721"/>
      <c r="V26" s="724"/>
      <c r="W26" s="688"/>
      <c r="X26" s="724"/>
      <c r="Y26" s="726"/>
      <c r="Z26" s="736"/>
    </row>
    <row r="27" spans="1:26" ht="9" customHeight="1">
      <c r="A27" s="745"/>
      <c r="B27" s="754" t="s">
        <v>200</v>
      </c>
      <c r="C27" s="760"/>
      <c r="D27" s="572" t="s">
        <v>353</v>
      </c>
      <c r="E27" s="754" t="s">
        <v>200</v>
      </c>
      <c r="F27" s="760"/>
      <c r="G27" s="572" t="s">
        <v>353</v>
      </c>
      <c r="H27" s="754" t="s">
        <v>200</v>
      </c>
      <c r="I27" s="760"/>
      <c r="J27" s="417" t="s">
        <v>353</v>
      </c>
      <c r="K27" s="617"/>
      <c r="L27" s="629"/>
      <c r="M27" s="629"/>
      <c r="N27" s="656" t="s">
        <v>365</v>
      </c>
      <c r="O27" s="678"/>
      <c r="P27" s="678"/>
      <c r="Q27" s="693"/>
      <c r="R27" s="666"/>
      <c r="S27" s="706"/>
      <c r="T27" s="513"/>
      <c r="U27" s="720"/>
      <c r="V27" s="558" t="s">
        <v>234</v>
      </c>
      <c r="W27" s="558"/>
      <c r="X27" s="558" t="s">
        <v>73</v>
      </c>
      <c r="Y27" s="725"/>
      <c r="Z27" s="606" t="s">
        <v>359</v>
      </c>
    </row>
    <row r="28" spans="1:26" ht="9" customHeight="1">
      <c r="A28" s="745"/>
      <c r="B28" s="754"/>
      <c r="C28" s="760"/>
      <c r="D28" s="572"/>
      <c r="E28" s="754"/>
      <c r="F28" s="760"/>
      <c r="G28" s="572"/>
      <c r="H28" s="754"/>
      <c r="I28" s="760"/>
      <c r="J28" s="417"/>
      <c r="K28" s="617"/>
      <c r="L28" s="629"/>
      <c r="M28" s="629"/>
      <c r="N28" s="656"/>
      <c r="O28" s="678"/>
      <c r="P28" s="678"/>
      <c r="Q28" s="693"/>
      <c r="R28" s="661"/>
      <c r="S28" s="696"/>
      <c r="T28" s="514"/>
      <c r="U28" s="721"/>
      <c r="V28" s="724"/>
      <c r="W28" s="724"/>
      <c r="X28" s="724"/>
      <c r="Y28" s="726"/>
      <c r="Z28" s="736"/>
    </row>
    <row r="29" spans="1:26" ht="9" customHeight="1">
      <c r="A29" s="744">
        <f>共通データ!J27</f>
        <v>0</v>
      </c>
      <c r="B29" s="751"/>
      <c r="C29" s="759"/>
      <c r="D29" s="571" t="s">
        <v>353</v>
      </c>
      <c r="E29" s="751"/>
      <c r="F29" s="759"/>
      <c r="G29" s="571" t="s">
        <v>353</v>
      </c>
      <c r="H29" s="751"/>
      <c r="I29" s="759"/>
      <c r="J29" s="606" t="s">
        <v>353</v>
      </c>
      <c r="K29" s="617"/>
      <c r="L29" s="629"/>
      <c r="M29" s="629"/>
      <c r="N29" s="656" t="s">
        <v>354</v>
      </c>
      <c r="O29" s="678"/>
      <c r="P29" s="678"/>
      <c r="Q29" s="693"/>
      <c r="R29" s="666"/>
      <c r="S29" s="706"/>
      <c r="T29" s="513"/>
      <c r="U29" s="720"/>
      <c r="V29" s="558" t="s">
        <v>234</v>
      </c>
      <c r="W29" s="558"/>
      <c r="X29" s="558" t="s">
        <v>73</v>
      </c>
      <c r="Y29" s="725"/>
      <c r="Z29" s="606" t="s">
        <v>359</v>
      </c>
    </row>
    <row r="30" spans="1:26" ht="9" customHeight="1">
      <c r="A30" s="745"/>
      <c r="B30" s="752"/>
      <c r="C30" s="760"/>
      <c r="D30" s="572"/>
      <c r="E30" s="752"/>
      <c r="F30" s="760"/>
      <c r="G30" s="572"/>
      <c r="H30" s="752"/>
      <c r="I30" s="760"/>
      <c r="J30" s="607"/>
      <c r="K30" s="617"/>
      <c r="L30" s="629"/>
      <c r="M30" s="629"/>
      <c r="N30" s="656"/>
      <c r="O30" s="678"/>
      <c r="P30" s="678"/>
      <c r="Q30" s="693"/>
      <c r="R30" s="536"/>
      <c r="S30" s="570"/>
      <c r="T30" s="514"/>
      <c r="U30" s="721"/>
      <c r="V30" s="724"/>
      <c r="W30" s="724"/>
      <c r="X30" s="724"/>
      <c r="Y30" s="726"/>
      <c r="Z30" s="736"/>
    </row>
    <row r="31" spans="1:26" ht="9" customHeight="1">
      <c r="A31" s="745"/>
      <c r="B31" s="752"/>
      <c r="C31" s="760"/>
      <c r="D31" s="572"/>
      <c r="E31" s="752"/>
      <c r="F31" s="760"/>
      <c r="G31" s="572"/>
      <c r="H31" s="752"/>
      <c r="I31" s="760"/>
      <c r="J31" s="607"/>
      <c r="K31" s="617"/>
      <c r="L31" s="629"/>
      <c r="M31" s="629"/>
      <c r="N31" s="661"/>
      <c r="O31" s="681"/>
      <c r="P31" s="681"/>
      <c r="Q31" s="696"/>
      <c r="R31" s="666"/>
      <c r="S31" s="706"/>
      <c r="T31" s="513"/>
      <c r="U31" s="720"/>
      <c r="V31" s="558" t="s">
        <v>234</v>
      </c>
      <c r="W31" s="558"/>
      <c r="X31" s="558" t="s">
        <v>73</v>
      </c>
      <c r="Y31" s="725"/>
      <c r="Z31" s="606" t="s">
        <v>359</v>
      </c>
    </row>
    <row r="32" spans="1:26" ht="9" customHeight="1">
      <c r="A32" s="745"/>
      <c r="B32" s="753"/>
      <c r="C32" s="761"/>
      <c r="D32" s="573"/>
      <c r="E32" s="753"/>
      <c r="F32" s="761"/>
      <c r="G32" s="573"/>
      <c r="H32" s="753"/>
      <c r="I32" s="761"/>
      <c r="J32" s="608"/>
      <c r="K32" s="617"/>
      <c r="L32" s="629"/>
      <c r="M32" s="629"/>
      <c r="N32" s="661"/>
      <c r="O32" s="681"/>
      <c r="P32" s="681"/>
      <c r="Q32" s="696"/>
      <c r="R32" s="536"/>
      <c r="S32" s="570"/>
      <c r="T32" s="514"/>
      <c r="U32" s="721"/>
      <c r="V32" s="724"/>
      <c r="W32" s="724"/>
      <c r="X32" s="724"/>
      <c r="Y32" s="726"/>
      <c r="Z32" s="736"/>
    </row>
    <row r="33" spans="1:33" ht="9" customHeight="1">
      <c r="A33" s="745"/>
      <c r="B33" s="754" t="s">
        <v>200</v>
      </c>
      <c r="C33" s="760"/>
      <c r="D33" s="572" t="s">
        <v>353</v>
      </c>
      <c r="E33" s="754" t="s">
        <v>200</v>
      </c>
      <c r="F33" s="760"/>
      <c r="G33" s="572" t="s">
        <v>353</v>
      </c>
      <c r="H33" s="754" t="s">
        <v>200</v>
      </c>
      <c r="I33" s="760"/>
      <c r="J33" s="680" t="s">
        <v>353</v>
      </c>
      <c r="K33" s="617"/>
      <c r="L33" s="629"/>
      <c r="M33" s="629"/>
      <c r="N33" s="661"/>
      <c r="O33" s="681"/>
      <c r="P33" s="681"/>
      <c r="Q33" s="696"/>
      <c r="R33" s="666"/>
      <c r="S33" s="706"/>
      <c r="T33" s="513"/>
      <c r="U33" s="720"/>
      <c r="V33" s="558" t="s">
        <v>234</v>
      </c>
      <c r="W33" s="558"/>
      <c r="X33" s="558" t="s">
        <v>73</v>
      </c>
      <c r="Y33" s="725"/>
      <c r="Z33" s="606" t="s">
        <v>359</v>
      </c>
    </row>
    <row r="34" spans="1:33" ht="9" customHeight="1">
      <c r="A34" s="745"/>
      <c r="B34" s="754"/>
      <c r="C34" s="760"/>
      <c r="D34" s="572"/>
      <c r="E34" s="754"/>
      <c r="F34" s="760"/>
      <c r="G34" s="572"/>
      <c r="H34" s="754"/>
      <c r="I34" s="760"/>
      <c r="J34" s="680"/>
      <c r="K34" s="618"/>
      <c r="L34" s="630"/>
      <c r="M34" s="630"/>
      <c r="N34" s="536"/>
      <c r="O34" s="557"/>
      <c r="P34" s="557"/>
      <c r="Q34" s="570"/>
      <c r="R34" s="536"/>
      <c r="S34" s="570"/>
      <c r="T34" s="514"/>
      <c r="U34" s="721"/>
      <c r="V34" s="724"/>
      <c r="W34" s="724"/>
      <c r="X34" s="724"/>
      <c r="Y34" s="726"/>
      <c r="Z34" s="736"/>
    </row>
    <row r="35" spans="1:33" ht="9" customHeight="1">
      <c r="A35" s="744">
        <f>共通データ!J28</f>
        <v>0</v>
      </c>
      <c r="B35" s="751"/>
      <c r="C35" s="759"/>
      <c r="D35" s="571" t="s">
        <v>353</v>
      </c>
      <c r="E35" s="751"/>
      <c r="F35" s="759"/>
      <c r="G35" s="571" t="s">
        <v>353</v>
      </c>
      <c r="H35" s="751"/>
      <c r="I35" s="759"/>
      <c r="J35" s="606" t="s">
        <v>353</v>
      </c>
      <c r="K35" s="619" t="s">
        <v>20</v>
      </c>
      <c r="L35" s="565"/>
      <c r="M35" s="565"/>
      <c r="N35" s="662" t="s">
        <v>366</v>
      </c>
      <c r="O35" s="682"/>
      <c r="P35" s="682"/>
      <c r="Q35" s="697"/>
      <c r="R35" s="666"/>
      <c r="S35" s="706"/>
      <c r="T35" s="513"/>
      <c r="U35" s="720"/>
      <c r="V35" s="558" t="s">
        <v>234</v>
      </c>
      <c r="W35" s="558"/>
      <c r="X35" s="558" t="s">
        <v>73</v>
      </c>
      <c r="Y35" s="725"/>
      <c r="Z35" s="606" t="s">
        <v>359</v>
      </c>
    </row>
    <row r="36" spans="1:33" ht="9" customHeight="1">
      <c r="A36" s="745"/>
      <c r="B36" s="752"/>
      <c r="C36" s="760"/>
      <c r="D36" s="572"/>
      <c r="E36" s="752"/>
      <c r="F36" s="760"/>
      <c r="G36" s="572"/>
      <c r="H36" s="752"/>
      <c r="I36" s="760"/>
      <c r="J36" s="607"/>
      <c r="K36" s="619"/>
      <c r="L36" s="565"/>
      <c r="M36" s="565"/>
      <c r="N36" s="662"/>
      <c r="O36" s="682"/>
      <c r="P36" s="682"/>
      <c r="Q36" s="697"/>
      <c r="R36" s="661"/>
      <c r="S36" s="696"/>
      <c r="T36" s="514"/>
      <c r="U36" s="721"/>
      <c r="V36" s="724"/>
      <c r="W36" s="724"/>
      <c r="X36" s="724"/>
      <c r="Y36" s="726"/>
      <c r="Z36" s="736"/>
    </row>
    <row r="37" spans="1:33" ht="9" customHeight="1">
      <c r="A37" s="745"/>
      <c r="B37" s="752"/>
      <c r="C37" s="760"/>
      <c r="D37" s="572"/>
      <c r="E37" s="752"/>
      <c r="F37" s="760"/>
      <c r="G37" s="572"/>
      <c r="H37" s="752"/>
      <c r="I37" s="760"/>
      <c r="J37" s="607"/>
      <c r="K37" s="619"/>
      <c r="L37" s="565"/>
      <c r="M37" s="565"/>
      <c r="N37" s="662" t="s">
        <v>369</v>
      </c>
      <c r="O37" s="682"/>
      <c r="P37" s="682"/>
      <c r="Q37" s="697"/>
      <c r="R37" s="666"/>
      <c r="S37" s="706"/>
      <c r="T37" s="513"/>
      <c r="U37" s="720"/>
      <c r="V37" s="558" t="s">
        <v>234</v>
      </c>
      <c r="W37" s="558"/>
      <c r="X37" s="558" t="s">
        <v>73</v>
      </c>
      <c r="Y37" s="725"/>
      <c r="Z37" s="606" t="s">
        <v>359</v>
      </c>
    </row>
    <row r="38" spans="1:33" ht="9" customHeight="1">
      <c r="A38" s="745"/>
      <c r="B38" s="753"/>
      <c r="C38" s="761"/>
      <c r="D38" s="573"/>
      <c r="E38" s="753"/>
      <c r="F38" s="761"/>
      <c r="G38" s="573"/>
      <c r="H38" s="753"/>
      <c r="I38" s="761"/>
      <c r="J38" s="608"/>
      <c r="K38" s="619"/>
      <c r="L38" s="565"/>
      <c r="M38" s="565"/>
      <c r="N38" s="662"/>
      <c r="O38" s="682"/>
      <c r="P38" s="682"/>
      <c r="Q38" s="697"/>
      <c r="R38" s="536"/>
      <c r="S38" s="570"/>
      <c r="T38" s="514"/>
      <c r="U38" s="721"/>
      <c r="V38" s="724"/>
      <c r="W38" s="724"/>
      <c r="X38" s="724"/>
      <c r="Y38" s="726"/>
      <c r="Z38" s="736"/>
      <c r="AG38" s="417"/>
    </row>
    <row r="39" spans="1:33" ht="9" customHeight="1">
      <c r="A39" s="745"/>
      <c r="B39" s="754" t="s">
        <v>200</v>
      </c>
      <c r="C39" s="760"/>
      <c r="D39" s="572" t="s">
        <v>353</v>
      </c>
      <c r="E39" s="754" t="s">
        <v>200</v>
      </c>
      <c r="F39" s="760"/>
      <c r="G39" s="572" t="s">
        <v>353</v>
      </c>
      <c r="H39" s="754" t="s">
        <v>200</v>
      </c>
      <c r="I39" s="760"/>
      <c r="J39" s="680" t="s">
        <v>353</v>
      </c>
      <c r="K39" s="620" t="s">
        <v>259</v>
      </c>
      <c r="L39" s="631"/>
      <c r="M39" s="631"/>
      <c r="N39" s="631"/>
      <c r="O39" s="631"/>
      <c r="P39" s="631"/>
      <c r="Q39" s="631"/>
      <c r="R39" s="631"/>
      <c r="S39" s="631"/>
      <c r="T39" s="631"/>
      <c r="U39" s="631"/>
      <c r="V39" s="631"/>
      <c r="W39" s="631"/>
      <c r="X39" s="631"/>
      <c r="Y39" s="631"/>
      <c r="Z39" s="737"/>
    </row>
    <row r="40" spans="1:33" ht="9" customHeight="1">
      <c r="A40" s="745"/>
      <c r="B40" s="754"/>
      <c r="C40" s="760"/>
      <c r="D40" s="572"/>
      <c r="E40" s="754"/>
      <c r="F40" s="760"/>
      <c r="G40" s="572"/>
      <c r="H40" s="754"/>
      <c r="I40" s="760"/>
      <c r="J40" s="680"/>
      <c r="K40" s="621"/>
      <c r="L40" s="632"/>
      <c r="M40" s="632"/>
      <c r="N40" s="632"/>
      <c r="O40" s="632"/>
      <c r="P40" s="632"/>
      <c r="Q40" s="632"/>
      <c r="R40" s="632"/>
      <c r="S40" s="632"/>
      <c r="T40" s="632"/>
      <c r="U40" s="632"/>
      <c r="V40" s="632"/>
      <c r="W40" s="632"/>
      <c r="X40" s="632"/>
      <c r="Y40" s="632"/>
      <c r="Z40" s="738"/>
    </row>
    <row r="41" spans="1:33" ht="9" customHeight="1">
      <c r="A41" s="744">
        <f>共通データ!J29</f>
        <v>0</v>
      </c>
      <c r="B41" s="751"/>
      <c r="C41" s="759"/>
      <c r="D41" s="571" t="s">
        <v>353</v>
      </c>
      <c r="E41" s="751"/>
      <c r="F41" s="759"/>
      <c r="G41" s="571" t="s">
        <v>353</v>
      </c>
      <c r="H41" s="751"/>
      <c r="I41" s="759"/>
      <c r="J41" s="606" t="s">
        <v>353</v>
      </c>
      <c r="K41" s="616" t="s">
        <v>370</v>
      </c>
      <c r="L41" s="628"/>
      <c r="M41" s="642"/>
      <c r="N41" s="663" t="s">
        <v>371</v>
      </c>
      <c r="O41" s="628"/>
      <c r="P41" s="628"/>
      <c r="Q41" s="642"/>
      <c r="R41" s="701"/>
      <c r="S41" s="704"/>
      <c r="T41" s="716"/>
      <c r="U41" s="720"/>
      <c r="V41" s="558" t="s">
        <v>234</v>
      </c>
      <c r="W41" s="561"/>
      <c r="X41" s="558" t="s">
        <v>73</v>
      </c>
      <c r="Y41" s="725"/>
      <c r="Z41" s="606" t="s">
        <v>359</v>
      </c>
    </row>
    <row r="42" spans="1:33" ht="9" customHeight="1">
      <c r="A42" s="745"/>
      <c r="B42" s="752"/>
      <c r="C42" s="760"/>
      <c r="D42" s="572"/>
      <c r="E42" s="752"/>
      <c r="F42" s="760"/>
      <c r="G42" s="572"/>
      <c r="H42" s="752"/>
      <c r="I42" s="760"/>
      <c r="J42" s="607"/>
      <c r="K42" s="617"/>
      <c r="L42" s="633"/>
      <c r="M42" s="643"/>
      <c r="N42" s="664"/>
      <c r="O42" s="633"/>
      <c r="P42" s="633"/>
      <c r="Q42" s="643"/>
      <c r="R42" s="702"/>
      <c r="S42" s="705"/>
      <c r="T42" s="717"/>
      <c r="U42" s="721"/>
      <c r="V42" s="724"/>
      <c r="W42" s="688"/>
      <c r="X42" s="724"/>
      <c r="Y42" s="726"/>
      <c r="Z42" s="736"/>
    </row>
    <row r="43" spans="1:33" ht="9" customHeight="1">
      <c r="A43" s="745"/>
      <c r="B43" s="752"/>
      <c r="C43" s="760"/>
      <c r="D43" s="572"/>
      <c r="E43" s="752"/>
      <c r="F43" s="760"/>
      <c r="G43" s="572"/>
      <c r="H43" s="752"/>
      <c r="I43" s="760"/>
      <c r="J43" s="607"/>
      <c r="K43" s="617"/>
      <c r="L43" s="633"/>
      <c r="M43" s="643"/>
      <c r="N43" s="664"/>
      <c r="O43" s="633"/>
      <c r="P43" s="633"/>
      <c r="Q43" s="643"/>
      <c r="R43" s="701"/>
      <c r="S43" s="704"/>
      <c r="T43" s="716"/>
      <c r="U43" s="720"/>
      <c r="V43" s="558" t="s">
        <v>234</v>
      </c>
      <c r="W43" s="561"/>
      <c r="X43" s="558" t="s">
        <v>73</v>
      </c>
      <c r="Y43" s="725"/>
      <c r="Z43" s="606" t="s">
        <v>359</v>
      </c>
    </row>
    <row r="44" spans="1:33" ht="9" customHeight="1">
      <c r="A44" s="745"/>
      <c r="B44" s="753"/>
      <c r="C44" s="761"/>
      <c r="D44" s="573"/>
      <c r="E44" s="753"/>
      <c r="F44" s="761"/>
      <c r="G44" s="573"/>
      <c r="H44" s="753"/>
      <c r="I44" s="761"/>
      <c r="J44" s="608"/>
      <c r="K44" s="618"/>
      <c r="L44" s="630"/>
      <c r="M44" s="644"/>
      <c r="N44" s="665"/>
      <c r="O44" s="630"/>
      <c r="P44" s="630"/>
      <c r="Q44" s="644"/>
      <c r="R44" s="702"/>
      <c r="S44" s="705"/>
      <c r="T44" s="717"/>
      <c r="U44" s="721"/>
      <c r="V44" s="724"/>
      <c r="W44" s="688"/>
      <c r="X44" s="724"/>
      <c r="Y44" s="726"/>
      <c r="Z44" s="736"/>
    </row>
    <row r="45" spans="1:33" ht="9" customHeight="1">
      <c r="A45" s="745"/>
      <c r="B45" s="754" t="s">
        <v>200</v>
      </c>
      <c r="C45" s="760"/>
      <c r="D45" s="572" t="s">
        <v>353</v>
      </c>
      <c r="E45" s="754" t="s">
        <v>200</v>
      </c>
      <c r="F45" s="760"/>
      <c r="G45" s="572" t="s">
        <v>353</v>
      </c>
      <c r="H45" s="754" t="s">
        <v>200</v>
      </c>
      <c r="I45" s="760"/>
      <c r="J45" s="607" t="s">
        <v>353</v>
      </c>
      <c r="K45" s="616" t="s">
        <v>256</v>
      </c>
      <c r="L45" s="628"/>
      <c r="M45" s="642"/>
      <c r="N45" s="666" t="s">
        <v>373</v>
      </c>
      <c r="O45" s="683"/>
      <c r="P45" s="683"/>
      <c r="Q45" s="683"/>
      <c r="R45" s="683"/>
      <c r="S45" s="706"/>
      <c r="T45" s="513"/>
      <c r="U45" s="720"/>
      <c r="V45" s="558" t="s">
        <v>234</v>
      </c>
      <c r="W45" s="558"/>
      <c r="X45" s="558" t="s">
        <v>73</v>
      </c>
      <c r="Y45" s="725"/>
      <c r="Z45" s="606" t="s">
        <v>359</v>
      </c>
    </row>
    <row r="46" spans="1:33" ht="9" customHeight="1">
      <c r="A46" s="746"/>
      <c r="B46" s="755"/>
      <c r="C46" s="762"/>
      <c r="D46" s="574"/>
      <c r="E46" s="755"/>
      <c r="F46" s="762"/>
      <c r="G46" s="574"/>
      <c r="H46" s="755"/>
      <c r="I46" s="762"/>
      <c r="J46" s="610"/>
      <c r="K46" s="622"/>
      <c r="L46" s="634"/>
      <c r="M46" s="645"/>
      <c r="N46" s="667"/>
      <c r="O46" s="684"/>
      <c r="P46" s="684"/>
      <c r="Q46" s="684"/>
      <c r="R46" s="684"/>
      <c r="S46" s="707"/>
      <c r="T46" s="718"/>
      <c r="U46" s="722"/>
      <c r="V46" s="564"/>
      <c r="W46" s="564"/>
      <c r="X46" s="564"/>
      <c r="Y46" s="727"/>
      <c r="Z46" s="610"/>
    </row>
    <row r="47" spans="1:33" ht="12" customHeight="1">
      <c r="A47" s="521" t="s">
        <v>532</v>
      </c>
      <c r="B47" s="544"/>
      <c r="C47" s="544"/>
      <c r="D47" s="546"/>
      <c r="E47" s="546"/>
      <c r="F47" s="546"/>
      <c r="G47" s="546"/>
      <c r="H47" s="546"/>
      <c r="I47" s="546"/>
      <c r="J47" s="546"/>
      <c r="K47" s="546"/>
      <c r="L47" s="546"/>
      <c r="M47" s="546"/>
      <c r="N47" s="546"/>
      <c r="O47" s="546"/>
      <c r="P47" s="546"/>
      <c r="Q47" s="546"/>
      <c r="R47" s="546"/>
      <c r="S47" s="546"/>
      <c r="T47" s="546"/>
      <c r="U47" s="546"/>
      <c r="V47" s="546"/>
      <c r="W47" s="546"/>
      <c r="X47" s="546"/>
      <c r="Y47" s="546"/>
      <c r="Z47" s="739"/>
    </row>
    <row r="48" spans="1:33" ht="12" customHeight="1">
      <c r="A48" s="522"/>
      <c r="B48" s="546"/>
      <c r="C48" s="546"/>
      <c r="D48" s="546"/>
      <c r="E48" s="546"/>
      <c r="F48" s="546"/>
      <c r="G48" s="546"/>
      <c r="H48" s="546"/>
      <c r="I48" s="546"/>
      <c r="J48" s="546"/>
      <c r="K48" s="546"/>
      <c r="L48" s="546"/>
      <c r="M48" s="546"/>
      <c r="N48" s="546"/>
      <c r="O48" s="546"/>
      <c r="P48" s="546"/>
      <c r="Q48" s="546"/>
      <c r="R48" s="546"/>
      <c r="S48" s="546"/>
      <c r="T48" s="546"/>
      <c r="U48" s="546"/>
      <c r="V48" s="546"/>
      <c r="W48" s="546"/>
      <c r="X48" s="546"/>
      <c r="Y48" s="546"/>
      <c r="Z48" s="739"/>
    </row>
    <row r="49" spans="1:26" ht="12" customHeight="1">
      <c r="A49" s="522"/>
      <c r="B49" s="546"/>
      <c r="C49" s="546"/>
      <c r="D49" s="546"/>
      <c r="E49" s="546"/>
      <c r="F49" s="546"/>
      <c r="G49" s="546"/>
      <c r="H49" s="546"/>
      <c r="I49" s="546"/>
      <c r="J49" s="546"/>
      <c r="K49" s="546"/>
      <c r="L49" s="546"/>
      <c r="M49" s="546"/>
      <c r="N49" s="546"/>
      <c r="O49" s="546"/>
      <c r="P49" s="546"/>
      <c r="Q49" s="546"/>
      <c r="R49" s="546"/>
      <c r="S49" s="546"/>
      <c r="T49" s="546"/>
      <c r="U49" s="546"/>
      <c r="V49" s="546"/>
      <c r="W49" s="546"/>
      <c r="X49" s="546"/>
      <c r="Y49" s="546"/>
      <c r="Z49" s="739"/>
    </row>
    <row r="50" spans="1:26" ht="12" customHeight="1">
      <c r="A50" s="522"/>
      <c r="B50" s="546"/>
      <c r="C50" s="546"/>
      <c r="D50" s="546"/>
      <c r="E50" s="546"/>
      <c r="F50" s="546"/>
      <c r="G50" s="546"/>
      <c r="H50" s="546"/>
      <c r="I50" s="546"/>
      <c r="J50" s="546"/>
      <c r="K50" s="546"/>
      <c r="L50" s="546"/>
      <c r="M50" s="546"/>
      <c r="N50" s="546"/>
      <c r="O50" s="546"/>
      <c r="P50" s="546"/>
      <c r="Q50" s="546"/>
      <c r="R50" s="546"/>
      <c r="S50" s="546"/>
      <c r="T50" s="546"/>
      <c r="U50" s="546"/>
      <c r="V50" s="546"/>
      <c r="W50" s="546"/>
      <c r="X50" s="546"/>
      <c r="Y50" s="546"/>
      <c r="Z50" s="739"/>
    </row>
    <row r="51" spans="1:26" ht="12" customHeight="1">
      <c r="A51" s="522"/>
      <c r="B51" s="546"/>
      <c r="C51" s="546"/>
      <c r="D51" s="546"/>
      <c r="E51" s="546"/>
      <c r="F51" s="546"/>
      <c r="G51" s="546"/>
      <c r="H51" s="546"/>
      <c r="I51" s="546"/>
      <c r="J51" s="546"/>
      <c r="K51" s="546"/>
      <c r="L51" s="546"/>
      <c r="M51" s="546"/>
      <c r="N51" s="546"/>
      <c r="O51" s="546"/>
      <c r="P51" s="546"/>
      <c r="Q51" s="546"/>
      <c r="R51" s="546"/>
      <c r="S51" s="546"/>
      <c r="T51" s="546"/>
      <c r="U51" s="546"/>
      <c r="V51" s="546"/>
      <c r="W51" s="546"/>
      <c r="X51" s="546"/>
      <c r="Y51" s="546"/>
      <c r="Z51" s="739"/>
    </row>
    <row r="52" spans="1:26" ht="12" customHeight="1">
      <c r="A52" s="522"/>
      <c r="B52" s="546"/>
      <c r="C52" s="546"/>
      <c r="D52" s="546"/>
      <c r="E52" s="546"/>
      <c r="F52" s="546"/>
      <c r="G52" s="546"/>
      <c r="H52" s="546"/>
      <c r="I52" s="546"/>
      <c r="J52" s="546"/>
      <c r="K52" s="546"/>
      <c r="L52" s="546"/>
      <c r="M52" s="546"/>
      <c r="N52" s="546"/>
      <c r="O52" s="546"/>
      <c r="P52" s="546"/>
      <c r="Q52" s="546"/>
      <c r="R52" s="546"/>
      <c r="S52" s="546"/>
      <c r="T52" s="546"/>
      <c r="U52" s="546"/>
      <c r="V52" s="546"/>
      <c r="W52" s="546"/>
      <c r="X52" s="546"/>
      <c r="Y52" s="546"/>
      <c r="Z52" s="739"/>
    </row>
    <row r="53" spans="1:26" ht="12" customHeight="1">
      <c r="A53" s="523"/>
      <c r="B53" s="545"/>
      <c r="C53" s="545"/>
      <c r="D53" s="545"/>
      <c r="E53" s="545"/>
      <c r="F53" s="545"/>
      <c r="G53" s="545"/>
      <c r="H53" s="545"/>
      <c r="I53" s="545"/>
      <c r="J53" s="545"/>
      <c r="K53" s="545"/>
      <c r="L53" s="545"/>
      <c r="M53" s="545"/>
      <c r="N53" s="545"/>
      <c r="O53" s="545"/>
      <c r="P53" s="545"/>
      <c r="Q53" s="545"/>
      <c r="R53" s="545"/>
      <c r="S53" s="545"/>
      <c r="T53" s="545"/>
      <c r="U53" s="545"/>
      <c r="V53" s="545"/>
      <c r="W53" s="545"/>
      <c r="X53" s="545"/>
      <c r="Y53" s="545"/>
      <c r="Z53" s="740"/>
    </row>
    <row r="54" spans="1:26">
      <c r="B54" s="417"/>
      <c r="C54" s="417"/>
      <c r="D54" s="2"/>
      <c r="E54" s="2"/>
      <c r="F54" s="2"/>
      <c r="G54" s="2"/>
      <c r="H54" s="2"/>
      <c r="I54" s="2"/>
      <c r="J54" s="2"/>
      <c r="K54" s="2"/>
      <c r="L54" s="2"/>
      <c r="M54" s="417"/>
      <c r="N54" s="417"/>
      <c r="O54" s="417"/>
      <c r="P54" s="417"/>
      <c r="Q54" s="417"/>
      <c r="R54" s="417"/>
      <c r="S54" s="417"/>
      <c r="T54" s="417"/>
      <c r="U54" s="417"/>
      <c r="V54" s="417"/>
      <c r="W54" s="417"/>
      <c r="X54" s="417"/>
      <c r="Y54" s="417"/>
      <c r="Z54" s="417"/>
    </row>
    <row r="55" spans="1:26" ht="15.95" customHeight="1">
      <c r="A55" s="524" t="s">
        <v>45</v>
      </c>
      <c r="B55" s="515" t="s">
        <v>376</v>
      </c>
      <c r="C55" s="515"/>
      <c r="D55" s="515"/>
      <c r="E55" s="515"/>
      <c r="F55" s="515"/>
      <c r="G55" s="515"/>
      <c r="H55" s="588" t="s">
        <v>378</v>
      </c>
      <c r="I55" s="598"/>
      <c r="J55" s="598"/>
      <c r="K55" s="598"/>
      <c r="L55" s="635"/>
      <c r="M55" s="588" t="s">
        <v>379</v>
      </c>
      <c r="N55" s="598"/>
      <c r="O55" s="598"/>
      <c r="P55" s="598"/>
      <c r="Q55" s="598"/>
      <c r="R55" s="598"/>
      <c r="S55" s="635"/>
      <c r="T55" s="588" t="s">
        <v>204</v>
      </c>
      <c r="U55" s="598"/>
      <c r="V55" s="598"/>
      <c r="W55" s="598"/>
      <c r="X55" s="598"/>
      <c r="Y55" s="598"/>
      <c r="Z55" s="635"/>
    </row>
    <row r="56" spans="1:26" ht="15.95" customHeight="1">
      <c r="A56" s="525"/>
      <c r="B56" s="515" t="s">
        <v>380</v>
      </c>
      <c r="C56" s="515"/>
      <c r="D56" s="515"/>
      <c r="E56" s="515"/>
      <c r="F56" s="515"/>
      <c r="G56" s="515"/>
      <c r="H56" s="589">
        <v>2000</v>
      </c>
      <c r="I56" s="599"/>
      <c r="J56" s="599"/>
      <c r="K56" s="599"/>
      <c r="L56" s="636"/>
      <c r="M56" s="646" t="s">
        <v>381</v>
      </c>
      <c r="N56" s="668"/>
      <c r="O56" s="769"/>
      <c r="P56" s="769"/>
      <c r="Q56" s="698" t="s">
        <v>382</v>
      </c>
      <c r="R56" s="698"/>
      <c r="S56" s="708"/>
      <c r="T56" s="653" t="s">
        <v>172</v>
      </c>
      <c r="U56" s="675"/>
      <c r="V56" s="675"/>
      <c r="W56" s="675"/>
      <c r="X56" s="675"/>
      <c r="Y56" s="675" t="s">
        <v>384</v>
      </c>
      <c r="Z56" s="695"/>
    </row>
    <row r="57" spans="1:26" ht="15.95" customHeight="1">
      <c r="A57" s="525"/>
      <c r="B57" s="547"/>
      <c r="C57" s="547"/>
      <c r="D57" s="547"/>
      <c r="E57" s="547"/>
      <c r="F57" s="547"/>
      <c r="G57" s="547"/>
      <c r="H57" s="590"/>
      <c r="I57" s="600"/>
      <c r="J57" s="600"/>
      <c r="K57" s="600"/>
      <c r="L57" s="637"/>
      <c r="M57" s="647" t="s">
        <v>386</v>
      </c>
      <c r="N57" s="669"/>
      <c r="O57" s="770"/>
      <c r="P57" s="770"/>
      <c r="Q57" s="699" t="s">
        <v>382</v>
      </c>
      <c r="R57" s="699"/>
      <c r="S57" s="709"/>
      <c r="T57" s="719"/>
      <c r="U57" s="728"/>
      <c r="V57" s="728"/>
      <c r="W57" s="728"/>
      <c r="X57" s="728"/>
      <c r="Y57" s="728"/>
      <c r="Z57" s="741"/>
    </row>
    <row r="58" spans="1:26" ht="15.95" customHeight="1">
      <c r="A58" s="525"/>
      <c r="B58" s="548" t="s">
        <v>96</v>
      </c>
      <c r="C58" s="548"/>
      <c r="D58" s="548"/>
      <c r="E58" s="548"/>
      <c r="F58" s="548"/>
      <c r="G58" s="548"/>
      <c r="H58" s="591">
        <v>2600</v>
      </c>
      <c r="I58" s="601"/>
      <c r="J58" s="601"/>
      <c r="K58" s="601"/>
      <c r="L58" s="638"/>
      <c r="M58" s="648" t="s">
        <v>381</v>
      </c>
      <c r="N58" s="670"/>
      <c r="O58" s="771"/>
      <c r="P58" s="771"/>
      <c r="Q58" s="700" t="s">
        <v>382</v>
      </c>
      <c r="R58" s="700"/>
      <c r="S58" s="710"/>
      <c r="T58" s="551" t="s">
        <v>172</v>
      </c>
      <c r="U58" s="567"/>
      <c r="V58" s="567"/>
      <c r="W58" s="567"/>
      <c r="X58" s="567"/>
      <c r="Y58" s="567" t="s">
        <v>384</v>
      </c>
      <c r="Z58" s="742"/>
    </row>
    <row r="59" spans="1:26" ht="15.95" customHeight="1">
      <c r="A59" s="525"/>
      <c r="B59" s="547"/>
      <c r="C59" s="547"/>
      <c r="D59" s="547"/>
      <c r="E59" s="547"/>
      <c r="F59" s="547"/>
      <c r="G59" s="547"/>
      <c r="H59" s="590"/>
      <c r="I59" s="600"/>
      <c r="J59" s="600"/>
      <c r="K59" s="600"/>
      <c r="L59" s="637"/>
      <c r="M59" s="647" t="s">
        <v>386</v>
      </c>
      <c r="N59" s="669"/>
      <c r="O59" s="770"/>
      <c r="P59" s="770"/>
      <c r="Q59" s="699" t="s">
        <v>382</v>
      </c>
      <c r="R59" s="699"/>
      <c r="S59" s="709"/>
      <c r="T59" s="719"/>
      <c r="U59" s="728"/>
      <c r="V59" s="728"/>
      <c r="W59" s="728"/>
      <c r="X59" s="728"/>
      <c r="Y59" s="728"/>
      <c r="Z59" s="741"/>
    </row>
    <row r="60" spans="1:26" ht="20.100000000000001" customHeight="1">
      <c r="A60" s="526"/>
      <c r="B60" s="514" t="s">
        <v>387</v>
      </c>
      <c r="C60" s="514"/>
      <c r="D60" s="514"/>
      <c r="E60" s="514"/>
      <c r="F60" s="514"/>
      <c r="G60" s="514"/>
      <c r="H60" s="592">
        <v>210</v>
      </c>
      <c r="I60" s="602"/>
      <c r="J60" s="602"/>
      <c r="K60" s="602"/>
      <c r="L60" s="639"/>
      <c r="M60" s="552" t="s">
        <v>172</v>
      </c>
      <c r="N60" s="568"/>
      <c r="O60" s="568"/>
      <c r="P60" s="568"/>
      <c r="Q60" s="568" t="s">
        <v>384</v>
      </c>
      <c r="R60" s="568"/>
      <c r="S60" s="711"/>
      <c r="T60" s="552" t="s">
        <v>172</v>
      </c>
      <c r="U60" s="772"/>
      <c r="V60" s="772"/>
      <c r="W60" s="772"/>
      <c r="X60" s="772"/>
      <c r="Y60" s="772" t="s">
        <v>384</v>
      </c>
      <c r="Z60" s="774"/>
    </row>
    <row r="61" spans="1:26" ht="27" customHeight="1">
      <c r="A61" s="527" t="s">
        <v>143</v>
      </c>
      <c r="B61" s="549"/>
      <c r="C61" s="565"/>
      <c r="D61" s="565"/>
      <c r="E61" s="565"/>
      <c r="F61" s="565"/>
      <c r="G61" s="582"/>
      <c r="H61" s="593">
        <v>4500</v>
      </c>
      <c r="I61" s="603"/>
      <c r="J61" s="603"/>
      <c r="K61" s="603"/>
      <c r="L61" s="640"/>
      <c r="M61" s="588" t="s">
        <v>172</v>
      </c>
      <c r="N61" s="598"/>
      <c r="O61" s="598"/>
      <c r="P61" s="598"/>
      <c r="Q61" s="598" t="s">
        <v>384</v>
      </c>
      <c r="R61" s="598"/>
      <c r="S61" s="635"/>
      <c r="T61" s="588" t="s">
        <v>172</v>
      </c>
      <c r="U61" s="598"/>
      <c r="V61" s="598"/>
      <c r="W61" s="598"/>
      <c r="X61" s="598"/>
      <c r="Y61" s="598" t="s">
        <v>384</v>
      </c>
      <c r="Z61" s="635"/>
    </row>
    <row r="62" spans="1:26" ht="20.100000000000001" customHeight="1">
      <c r="B62" s="417"/>
      <c r="C62" s="417"/>
      <c r="D62" s="417"/>
      <c r="E62" s="417"/>
      <c r="F62" s="417"/>
      <c r="G62" s="583"/>
      <c r="H62" s="583"/>
      <c r="I62" s="583"/>
      <c r="J62" s="583"/>
      <c r="K62" s="583"/>
      <c r="L62" s="583"/>
      <c r="N62" s="671"/>
      <c r="O62" s="690" t="s">
        <v>112</v>
      </c>
      <c r="P62" s="690"/>
      <c r="Q62" s="690"/>
      <c r="R62" s="690"/>
      <c r="S62" s="690"/>
      <c r="T62" s="690"/>
      <c r="U62" s="690"/>
      <c r="V62" s="690"/>
      <c r="W62" s="690"/>
      <c r="X62" s="690"/>
      <c r="Y62" s="690"/>
      <c r="Z62" s="690"/>
    </row>
    <row r="63" spans="1:26" ht="20.100000000000001" customHeight="1">
      <c r="A63" s="528" t="s">
        <v>201</v>
      </c>
      <c r="B63" s="550" t="s">
        <v>388</v>
      </c>
      <c r="C63" s="566"/>
      <c r="D63" s="575"/>
      <c r="E63" s="576" t="s">
        <v>46</v>
      </c>
      <c r="F63" s="579"/>
      <c r="G63" s="579"/>
      <c r="H63" s="579"/>
      <c r="I63" s="579"/>
      <c r="J63" s="579"/>
      <c r="K63" s="579"/>
      <c r="L63" s="579"/>
      <c r="M63" s="579"/>
      <c r="N63" s="672"/>
      <c r="O63" s="691"/>
      <c r="P63" s="691"/>
      <c r="Q63" s="691"/>
      <c r="R63" s="691"/>
      <c r="S63" s="691"/>
      <c r="T63" s="691"/>
      <c r="U63" s="691"/>
      <c r="V63" s="691"/>
      <c r="W63" s="691"/>
      <c r="X63" s="691"/>
      <c r="Y63" s="691"/>
      <c r="Z63" s="691"/>
    </row>
    <row r="64" spans="1:26" ht="20.100000000000001" customHeight="1">
      <c r="A64" s="529"/>
      <c r="B64" s="551"/>
      <c r="C64" s="567"/>
      <c r="D64" s="567"/>
      <c r="E64" s="577"/>
      <c r="G64" s="584" t="s">
        <v>389</v>
      </c>
      <c r="H64" s="594"/>
      <c r="I64" s="594" t="s">
        <v>336</v>
      </c>
      <c r="J64" s="611"/>
      <c r="K64" s="611"/>
      <c r="L64" s="584" t="s">
        <v>389</v>
      </c>
      <c r="M64" s="649"/>
      <c r="N64" s="673" t="s">
        <v>336</v>
      </c>
      <c r="O64" s="691"/>
      <c r="P64" s="691"/>
      <c r="Q64" s="691"/>
      <c r="R64" s="691"/>
      <c r="S64" s="691"/>
      <c r="T64" s="691"/>
      <c r="U64" s="691"/>
      <c r="V64" s="691"/>
      <c r="W64" s="691"/>
      <c r="X64" s="691"/>
      <c r="Y64" s="691"/>
      <c r="Z64" s="691"/>
    </row>
    <row r="65" spans="1:26" ht="20.100000000000001" customHeight="1">
      <c r="A65" s="530"/>
      <c r="B65" s="552"/>
      <c r="C65" s="568"/>
      <c r="D65" s="568"/>
      <c r="E65" s="578"/>
      <c r="F65" s="580"/>
      <c r="G65" s="580"/>
      <c r="H65" s="580"/>
      <c r="I65" s="580"/>
      <c r="J65" s="580"/>
      <c r="K65" s="580"/>
      <c r="L65" s="580"/>
      <c r="M65" s="650"/>
      <c r="N65" s="674"/>
      <c r="O65" s="691"/>
      <c r="P65" s="691"/>
      <c r="Q65" s="691"/>
      <c r="R65" s="691"/>
      <c r="S65" s="691"/>
      <c r="T65" s="691"/>
      <c r="U65" s="691"/>
      <c r="V65" s="691"/>
      <c r="W65" s="691"/>
      <c r="X65" s="691"/>
      <c r="Y65" s="691"/>
      <c r="Z65" s="691"/>
    </row>
    <row r="66" spans="1:26" ht="20.100000000000001" customHeight="1">
      <c r="B66" s="417"/>
      <c r="C66" s="1"/>
      <c r="D66" s="417"/>
      <c r="E66" s="417"/>
      <c r="F66" s="1"/>
      <c r="G66" s="417"/>
      <c r="H66" s="417"/>
      <c r="I66" s="417"/>
      <c r="J66" s="1"/>
      <c r="K66" s="1"/>
      <c r="L66" s="417"/>
      <c r="M66" s="651"/>
      <c r="N66" s="651"/>
      <c r="O66" s="651"/>
      <c r="P66" s="651"/>
      <c r="Q66" s="651"/>
      <c r="R66" s="651"/>
      <c r="S66" s="651"/>
      <c r="T66" s="651"/>
      <c r="U66" s="651"/>
      <c r="V66" s="651"/>
      <c r="W66" s="651"/>
      <c r="X66" s="651"/>
      <c r="Y66" s="651"/>
      <c r="Z66" s="651"/>
    </row>
    <row r="67" spans="1:26" ht="13.5" customHeight="1">
      <c r="M67" s="652"/>
      <c r="N67" s="652"/>
      <c r="O67" s="652"/>
      <c r="P67" s="652"/>
      <c r="Q67" s="652"/>
      <c r="R67" s="652"/>
      <c r="S67" s="652"/>
      <c r="T67" s="652"/>
      <c r="U67" s="652"/>
      <c r="V67" s="652"/>
      <c r="W67" s="652"/>
      <c r="X67" s="652"/>
      <c r="Y67" s="652"/>
      <c r="Z67" s="652"/>
    </row>
    <row r="68" spans="1:26" ht="13.5" customHeight="1"/>
    <row r="69" spans="1:26" ht="13.5" customHeight="1"/>
    <row r="70" spans="1:26" ht="13.5" customHeight="1"/>
    <row r="71" spans="1:26" ht="13.5" customHeight="1"/>
    <row r="72" spans="1:26" ht="13.5" customHeight="1"/>
    <row r="73" spans="1:26" ht="13.5" customHeight="1"/>
    <row r="74" spans="1:26" ht="13.5" customHeight="1"/>
    <row r="75" spans="1:26" ht="13.5" customHeight="1"/>
    <row r="76" spans="1:26" ht="13.5" customHeight="1"/>
    <row r="77" spans="1:26" ht="13.5" customHeight="1"/>
    <row r="78" spans="1:26" ht="13.5" customHeight="1"/>
    <row r="79" spans="1:26" ht="13.5" customHeight="1"/>
  </sheetData>
  <mergeCells count="314">
    <mergeCell ref="B2:F2"/>
    <mergeCell ref="G2:S2"/>
    <mergeCell ref="T2:Z2"/>
    <mergeCell ref="S3:Z3"/>
    <mergeCell ref="N4:Z4"/>
    <mergeCell ref="O5:P5"/>
    <mergeCell ref="R5:S5"/>
    <mergeCell ref="U5:V5"/>
    <mergeCell ref="X5:Z5"/>
    <mergeCell ref="N6:Z6"/>
    <mergeCell ref="N7:Z7"/>
    <mergeCell ref="B9:D9"/>
    <mergeCell ref="E9:G9"/>
    <mergeCell ref="H9:J9"/>
    <mergeCell ref="K9:Z9"/>
    <mergeCell ref="B10:D10"/>
    <mergeCell ref="E10:G10"/>
    <mergeCell ref="H10:J10"/>
    <mergeCell ref="K10:M10"/>
    <mergeCell ref="N10:Q10"/>
    <mergeCell ref="R10:S10"/>
    <mergeCell ref="U10:Z10"/>
    <mergeCell ref="B55:G55"/>
    <mergeCell ref="H55:L55"/>
    <mergeCell ref="M55:S55"/>
    <mergeCell ref="T55:Z55"/>
    <mergeCell ref="M56:N56"/>
    <mergeCell ref="O56:P56"/>
    <mergeCell ref="Q56:S56"/>
    <mergeCell ref="M57:N57"/>
    <mergeCell ref="O57:P57"/>
    <mergeCell ref="Q57:S57"/>
    <mergeCell ref="M58:N58"/>
    <mergeCell ref="O58:P58"/>
    <mergeCell ref="Q58:S58"/>
    <mergeCell ref="M59:N59"/>
    <mergeCell ref="O59:P59"/>
    <mergeCell ref="Q59:S59"/>
    <mergeCell ref="B60:G60"/>
    <mergeCell ref="H60:L60"/>
    <mergeCell ref="M60:N60"/>
    <mergeCell ref="O60:P60"/>
    <mergeCell ref="Q60:S60"/>
    <mergeCell ref="U60:X60"/>
    <mergeCell ref="Y60:Z60"/>
    <mergeCell ref="B61:G61"/>
    <mergeCell ref="H61:L61"/>
    <mergeCell ref="M61:N61"/>
    <mergeCell ref="O61:P61"/>
    <mergeCell ref="Q61:S61"/>
    <mergeCell ref="U61:X61"/>
    <mergeCell ref="Y61:Z61"/>
    <mergeCell ref="B63:D63"/>
    <mergeCell ref="E63:N63"/>
    <mergeCell ref="B64:D64"/>
    <mergeCell ref="B65:D65"/>
    <mergeCell ref="A4:A5"/>
    <mergeCell ref="B4:M5"/>
    <mergeCell ref="A6:A7"/>
    <mergeCell ref="B6:L7"/>
    <mergeCell ref="A9:A10"/>
    <mergeCell ref="A11:A16"/>
    <mergeCell ref="B11:C14"/>
    <mergeCell ref="D11:D14"/>
    <mergeCell ref="E11:F14"/>
    <mergeCell ref="G11:G14"/>
    <mergeCell ref="H11:I14"/>
    <mergeCell ref="J11:J14"/>
    <mergeCell ref="R11:S12"/>
    <mergeCell ref="T11:T12"/>
    <mergeCell ref="U11:U12"/>
    <mergeCell ref="V11:V12"/>
    <mergeCell ref="W11:W12"/>
    <mergeCell ref="X11:X12"/>
    <mergeCell ref="Y11:Y12"/>
    <mergeCell ref="Z11:Z12"/>
    <mergeCell ref="R13:S14"/>
    <mergeCell ref="T13:T14"/>
    <mergeCell ref="U13:U14"/>
    <mergeCell ref="V13:V14"/>
    <mergeCell ref="W13:W14"/>
    <mergeCell ref="X13:X14"/>
    <mergeCell ref="Y13:Y14"/>
    <mergeCell ref="Z13:Z14"/>
    <mergeCell ref="B15:B16"/>
    <mergeCell ref="C15:C16"/>
    <mergeCell ref="D15:D16"/>
    <mergeCell ref="E15:E16"/>
    <mergeCell ref="F15:F16"/>
    <mergeCell ref="G15:G16"/>
    <mergeCell ref="H15:H16"/>
    <mergeCell ref="I15:I16"/>
    <mergeCell ref="J15:J16"/>
    <mergeCell ref="R15:S16"/>
    <mergeCell ref="T15:T16"/>
    <mergeCell ref="U15:U16"/>
    <mergeCell ref="V15:V16"/>
    <mergeCell ref="W15:W16"/>
    <mergeCell ref="X15:X16"/>
    <mergeCell ref="Y15:Y16"/>
    <mergeCell ref="Z15:Z16"/>
    <mergeCell ref="A17:A22"/>
    <mergeCell ref="B17:C20"/>
    <mergeCell ref="D17:D20"/>
    <mergeCell ref="E17:F20"/>
    <mergeCell ref="G17:G20"/>
    <mergeCell ref="H17:I20"/>
    <mergeCell ref="J17:J20"/>
    <mergeCell ref="R17:S18"/>
    <mergeCell ref="T17:T18"/>
    <mergeCell ref="U17:U18"/>
    <mergeCell ref="V17:V18"/>
    <mergeCell ref="W17:W18"/>
    <mergeCell ref="X17:X18"/>
    <mergeCell ref="Y17:Y18"/>
    <mergeCell ref="Z17:Z18"/>
    <mergeCell ref="R19:S20"/>
    <mergeCell ref="T19:T20"/>
    <mergeCell ref="U19:U20"/>
    <mergeCell ref="V19:V20"/>
    <mergeCell ref="W19:W20"/>
    <mergeCell ref="X19:X20"/>
    <mergeCell ref="Y19:Y20"/>
    <mergeCell ref="Z19:Z20"/>
    <mergeCell ref="B21:B22"/>
    <mergeCell ref="C21:C22"/>
    <mergeCell ref="D21:D22"/>
    <mergeCell ref="E21:E22"/>
    <mergeCell ref="F21:F22"/>
    <mergeCell ref="G21:G22"/>
    <mergeCell ref="H21:H22"/>
    <mergeCell ref="I21:I22"/>
    <mergeCell ref="J21:J22"/>
    <mergeCell ref="R21:S22"/>
    <mergeCell ref="T21:T22"/>
    <mergeCell ref="U21:U22"/>
    <mergeCell ref="V21:V22"/>
    <mergeCell ref="W21:W22"/>
    <mergeCell ref="X21:X22"/>
    <mergeCell ref="Y21:Y22"/>
    <mergeCell ref="Z21:Z22"/>
    <mergeCell ref="A23:A28"/>
    <mergeCell ref="B23:C26"/>
    <mergeCell ref="D23:D26"/>
    <mergeCell ref="E23:F26"/>
    <mergeCell ref="G23:G26"/>
    <mergeCell ref="H23:I26"/>
    <mergeCell ref="J23:J26"/>
    <mergeCell ref="N23:Z24"/>
    <mergeCell ref="N25:Q26"/>
    <mergeCell ref="R25:S26"/>
    <mergeCell ref="T25:T26"/>
    <mergeCell ref="U25:U26"/>
    <mergeCell ref="V25:V26"/>
    <mergeCell ref="W25:W26"/>
    <mergeCell ref="X25:X26"/>
    <mergeCell ref="Y25:Y26"/>
    <mergeCell ref="Z25:Z26"/>
    <mergeCell ref="B27:B28"/>
    <mergeCell ref="C27:C28"/>
    <mergeCell ref="D27:D28"/>
    <mergeCell ref="E27:E28"/>
    <mergeCell ref="F27:F28"/>
    <mergeCell ref="G27:G28"/>
    <mergeCell ref="H27:H28"/>
    <mergeCell ref="I27:I28"/>
    <mergeCell ref="J27:J28"/>
    <mergeCell ref="N27:Q28"/>
    <mergeCell ref="R27:S28"/>
    <mergeCell ref="T27:T28"/>
    <mergeCell ref="U27:U28"/>
    <mergeCell ref="V27:V28"/>
    <mergeCell ref="W27:W28"/>
    <mergeCell ref="X27:X28"/>
    <mergeCell ref="Y27:Y28"/>
    <mergeCell ref="Z27:Z28"/>
    <mergeCell ref="A29:A34"/>
    <mergeCell ref="B29:C32"/>
    <mergeCell ref="D29:D32"/>
    <mergeCell ref="E29:F32"/>
    <mergeCell ref="G29:G32"/>
    <mergeCell ref="H29:I32"/>
    <mergeCell ref="J29:J32"/>
    <mergeCell ref="N29:Q30"/>
    <mergeCell ref="R29:S30"/>
    <mergeCell ref="T29:T30"/>
    <mergeCell ref="U29:U30"/>
    <mergeCell ref="V29:V30"/>
    <mergeCell ref="W29:W30"/>
    <mergeCell ref="X29:X30"/>
    <mergeCell ref="Y29:Y30"/>
    <mergeCell ref="Z29:Z30"/>
    <mergeCell ref="N31:Q32"/>
    <mergeCell ref="R31:S32"/>
    <mergeCell ref="T31:T32"/>
    <mergeCell ref="U31:U32"/>
    <mergeCell ref="V31:V32"/>
    <mergeCell ref="W31:W32"/>
    <mergeCell ref="X31:X32"/>
    <mergeCell ref="Y31:Y32"/>
    <mergeCell ref="Z31:Z32"/>
    <mergeCell ref="B33:B34"/>
    <mergeCell ref="C33:C34"/>
    <mergeCell ref="D33:D34"/>
    <mergeCell ref="E33:E34"/>
    <mergeCell ref="F33:F34"/>
    <mergeCell ref="G33:G34"/>
    <mergeCell ref="H33:H34"/>
    <mergeCell ref="I33:I34"/>
    <mergeCell ref="J33:J34"/>
    <mergeCell ref="N33:Q34"/>
    <mergeCell ref="R33:S34"/>
    <mergeCell ref="T33:T34"/>
    <mergeCell ref="U33:U34"/>
    <mergeCell ref="V33:V34"/>
    <mergeCell ref="W33:W34"/>
    <mergeCell ref="X33:X34"/>
    <mergeCell ref="Y33:Y34"/>
    <mergeCell ref="Z33:Z34"/>
    <mergeCell ref="A35:A40"/>
    <mergeCell ref="B35:C38"/>
    <mergeCell ref="D35:D38"/>
    <mergeCell ref="E35:F38"/>
    <mergeCell ref="G35:G38"/>
    <mergeCell ref="H35:I38"/>
    <mergeCell ref="J35:J38"/>
    <mergeCell ref="K35:M38"/>
    <mergeCell ref="N35:Q36"/>
    <mergeCell ref="R35:S36"/>
    <mergeCell ref="T35:T36"/>
    <mergeCell ref="U35:U36"/>
    <mergeCell ref="V35:V36"/>
    <mergeCell ref="W35:W36"/>
    <mergeCell ref="X35:X36"/>
    <mergeCell ref="Y35:Y36"/>
    <mergeCell ref="Z35:Z36"/>
    <mergeCell ref="N37:Q38"/>
    <mergeCell ref="R37:S38"/>
    <mergeCell ref="T37:T38"/>
    <mergeCell ref="U37:U38"/>
    <mergeCell ref="V37:V38"/>
    <mergeCell ref="W37:W38"/>
    <mergeCell ref="X37:X38"/>
    <mergeCell ref="Y37:Y38"/>
    <mergeCell ref="Z37:Z38"/>
    <mergeCell ref="B39:B40"/>
    <mergeCell ref="C39:C40"/>
    <mergeCell ref="D39:D40"/>
    <mergeCell ref="E39:E40"/>
    <mergeCell ref="F39:F40"/>
    <mergeCell ref="G39:G40"/>
    <mergeCell ref="H39:H40"/>
    <mergeCell ref="I39:I40"/>
    <mergeCell ref="J39:J40"/>
    <mergeCell ref="K39:Z40"/>
    <mergeCell ref="A41:A46"/>
    <mergeCell ref="B41:C44"/>
    <mergeCell ref="D41:D44"/>
    <mergeCell ref="E41:F44"/>
    <mergeCell ref="G41:G44"/>
    <mergeCell ref="H41:I44"/>
    <mergeCell ref="J41:J44"/>
    <mergeCell ref="K41:M44"/>
    <mergeCell ref="N41:Q44"/>
    <mergeCell ref="R41:S42"/>
    <mergeCell ref="T41:T42"/>
    <mergeCell ref="U41:U42"/>
    <mergeCell ref="V41:V42"/>
    <mergeCell ref="W41:W42"/>
    <mergeCell ref="X41:X42"/>
    <mergeCell ref="Y41:Y42"/>
    <mergeCell ref="Z41:Z42"/>
    <mergeCell ref="R43:S44"/>
    <mergeCell ref="T43:T44"/>
    <mergeCell ref="U43:U44"/>
    <mergeCell ref="V43:V44"/>
    <mergeCell ref="W43:W44"/>
    <mergeCell ref="X43:X44"/>
    <mergeCell ref="Y43:Y44"/>
    <mergeCell ref="Z43:Z44"/>
    <mergeCell ref="B45:B46"/>
    <mergeCell ref="C45:C46"/>
    <mergeCell ref="D45:D46"/>
    <mergeCell ref="E45:E46"/>
    <mergeCell ref="F45:F46"/>
    <mergeCell ref="G45:G46"/>
    <mergeCell ref="H45:H46"/>
    <mergeCell ref="I45:I46"/>
    <mergeCell ref="J45:J46"/>
    <mergeCell ref="K45:M46"/>
    <mergeCell ref="N45:S46"/>
    <mergeCell ref="T45:T46"/>
    <mergeCell ref="U45:U46"/>
    <mergeCell ref="V45:V46"/>
    <mergeCell ref="W45:W46"/>
    <mergeCell ref="X45:X46"/>
    <mergeCell ref="Y45:Y46"/>
    <mergeCell ref="Z45:Z46"/>
    <mergeCell ref="A55:A60"/>
    <mergeCell ref="B56:G57"/>
    <mergeCell ref="H56:L57"/>
    <mergeCell ref="T56:T57"/>
    <mergeCell ref="U56:X57"/>
    <mergeCell ref="Y56:Z57"/>
    <mergeCell ref="B58:G59"/>
    <mergeCell ref="H58:L59"/>
    <mergeCell ref="T58:T59"/>
    <mergeCell ref="U58:X59"/>
    <mergeCell ref="Y58:Z59"/>
    <mergeCell ref="O62:Z65"/>
    <mergeCell ref="A63:A65"/>
    <mergeCell ref="K11:M34"/>
    <mergeCell ref="N11:Q22"/>
    <mergeCell ref="A47:Z53"/>
  </mergeCells>
  <phoneticPr fontId="3"/>
  <conditionalFormatting sqref="A11:A46">
    <cfRule type="cellIs" dxfId="13" priority="2" operator="between">
      <formula>0</formula>
      <formula>0</formula>
    </cfRule>
  </conditionalFormatting>
  <conditionalFormatting sqref="A2:B2">
    <cfRule type="cellIs" dxfId="12" priority="1" operator="between">
      <formula>0</formula>
      <formula>0</formula>
    </cfRule>
  </conditionalFormatting>
  <conditionalFormatting sqref="B6:L7 N6:Z7">
    <cfRule type="cellIs" dxfId="11" priority="3" operator="between">
      <formula>0</formula>
      <formula>0</formula>
    </cfRule>
  </conditionalFormatting>
  <conditionalFormatting sqref="B4:M5">
    <cfRule type="cellIs" dxfId="10" priority="4" operator="between">
      <formula>0</formula>
      <formula>0</formula>
    </cfRule>
  </conditionalFormatting>
  <printOptions horizontalCentered="1" verticalCentered="1"/>
  <pageMargins left="0.19685039370078741" right="0.19685039370078741" top="0.19685039370078741" bottom="0.19685039370078741" header="0.51181102362204722" footer="0.51181102362204722"/>
  <pageSetup paperSize="9" scale="81" fitToWidth="1" fitToHeight="1" orientation="portrait" usePrinterDefaults="1" horizontalDpi="1200" verticalDpi="1200" r:id="rId1"/>
  <headerFooter alignWithMargins="0"/>
  <drawing r:id="rId2"/>
  <legacyDrawing r:id="rId3"/>
  <mc:AlternateContent>
    <mc:Choice xmlns:x14="http://schemas.microsoft.com/office/spreadsheetml/2009/9/main" Requires="x14">
      <controls>
        <mc:AlternateContent>
          <mc:Choice Requires="x14">
            <control shapeId="68627" r:id="rId4" name="チェック 19">
              <controlPr locked="0" defaultSize="0" print="0" autoPict="0">
                <anchor>
                  <from xmlns:xdr="http://schemas.openxmlformats.org/drawingml/2006/spreadsheetDrawing">
                    <xdr:col>13</xdr:col>
                    <xdr:colOff>66675</xdr:colOff>
                    <xdr:row>3</xdr:row>
                    <xdr:rowOff>209550</xdr:rowOff>
                  </from>
                  <to xmlns:xdr="http://schemas.openxmlformats.org/drawingml/2006/spreadsheetDrawing">
                    <xdr:col>15</xdr:col>
                    <xdr:colOff>95250</xdr:colOff>
                    <xdr:row>4</xdr:row>
                    <xdr:rowOff>238125</xdr:rowOff>
                  </to>
                </anchor>
              </controlPr>
            </control>
          </mc:Choice>
        </mc:AlternateContent>
        <mc:AlternateContent>
          <mc:Choice Requires="x14">
            <control shapeId="68628" r:id="rId5" name="チェック 20">
              <controlPr defaultSize="0" autoPict="0">
                <anchor moveWithCells="1">
                  <from xmlns:xdr="http://schemas.openxmlformats.org/drawingml/2006/spreadsheetDrawing">
                    <xdr:col>15</xdr:col>
                    <xdr:colOff>38100</xdr:colOff>
                    <xdr:row>4</xdr:row>
                    <xdr:rowOff>0</xdr:rowOff>
                  </from>
                  <to xmlns:xdr="http://schemas.openxmlformats.org/drawingml/2006/spreadsheetDrawing">
                    <xdr:col>16</xdr:col>
                    <xdr:colOff>266700</xdr:colOff>
                    <xdr:row>4</xdr:row>
                    <xdr:rowOff>238125</xdr:rowOff>
                  </to>
                </anchor>
              </controlPr>
            </control>
          </mc:Choice>
        </mc:AlternateContent>
        <mc:AlternateContent>
          <mc:Choice Requires="x14">
            <control shapeId="68629" r:id="rId6" name="チェック 21">
              <controlPr defaultSize="0" autoPict="0">
                <anchor moveWithCells="1">
                  <from xmlns:xdr="http://schemas.openxmlformats.org/drawingml/2006/spreadsheetDrawing">
                    <xdr:col>16</xdr:col>
                    <xdr:colOff>342900</xdr:colOff>
                    <xdr:row>3</xdr:row>
                    <xdr:rowOff>238125</xdr:rowOff>
                  </from>
                  <to xmlns:xdr="http://schemas.openxmlformats.org/drawingml/2006/spreadsheetDrawing">
                    <xdr:col>19</xdr:col>
                    <xdr:colOff>247650</xdr:colOff>
                    <xdr:row>4</xdr:row>
                    <xdr:rowOff>238125</xdr:rowOff>
                  </to>
                </anchor>
              </controlPr>
            </control>
          </mc:Choice>
        </mc:AlternateContent>
        <mc:AlternateContent>
          <mc:Choice Requires="x14">
            <control shapeId="68630" r:id="rId7" name="チェック 22">
              <controlPr defaultSize="0" autoPict="0">
                <anchor moveWithCells="1">
                  <from xmlns:xdr="http://schemas.openxmlformats.org/drawingml/2006/spreadsheetDrawing">
                    <xdr:col>19</xdr:col>
                    <xdr:colOff>209550</xdr:colOff>
                    <xdr:row>3</xdr:row>
                    <xdr:rowOff>238125</xdr:rowOff>
                  </from>
                  <to xmlns:xdr="http://schemas.openxmlformats.org/drawingml/2006/spreadsheetDrawing">
                    <xdr:col>21</xdr:col>
                    <xdr:colOff>57150</xdr:colOff>
                    <xdr:row>5</xdr:row>
                    <xdr:rowOff>0</xdr:rowOff>
                  </to>
                </anchor>
              </controlPr>
            </control>
          </mc:Choice>
        </mc:AlternateContent>
        <mc:AlternateContent>
          <mc:Choice Requires="x14">
            <control shapeId="68631" r:id="rId8" name="チェック 23">
              <controlPr defaultSize="0" autoPict="0">
                <anchor moveWithCells="1">
                  <from xmlns:xdr="http://schemas.openxmlformats.org/drawingml/2006/spreadsheetDrawing">
                    <xdr:col>21</xdr:col>
                    <xdr:colOff>28575</xdr:colOff>
                    <xdr:row>4</xdr:row>
                    <xdr:rowOff>9525</xdr:rowOff>
                  </from>
                  <to xmlns:xdr="http://schemas.openxmlformats.org/drawingml/2006/spreadsheetDrawing">
                    <xdr:col>23</xdr:col>
                    <xdr:colOff>66675</xdr:colOff>
                    <xdr:row>4</xdr:row>
                    <xdr:rowOff>238125</xdr:rowOff>
                  </to>
                </anchor>
              </controlPr>
            </control>
          </mc:Choice>
        </mc:AlternateContent>
        <mc:AlternateContent>
          <mc:Choice Requires="x14">
            <control shapeId="68632" r:id="rId9" name="チェック 24">
              <controlPr defaultSize="0" autoPict="0">
                <anchor moveWithCells="1">
                  <from xmlns:xdr="http://schemas.openxmlformats.org/drawingml/2006/spreadsheetDrawing">
                    <xdr:col>23</xdr:col>
                    <xdr:colOff>180975</xdr:colOff>
                    <xdr:row>3</xdr:row>
                    <xdr:rowOff>219710</xdr:rowOff>
                  </from>
                  <to xmlns:xdr="http://schemas.openxmlformats.org/drawingml/2006/spreadsheetDrawing">
                    <xdr:col>25</xdr:col>
                    <xdr:colOff>219075</xdr:colOff>
                    <xdr:row>4</xdr:row>
                    <xdr:rowOff>238125</xdr:rowOff>
                  </to>
                </anchor>
              </controlPr>
            </control>
          </mc:Choice>
        </mc:AlternateContent>
        <mc:AlternateContent>
          <mc:Choice Requires="x14">
            <control shapeId="68643" r:id="rId10" name="チェック 35">
              <controlPr defaultSize="0" autoPict="0">
                <anchor moveWithCells="1">
                  <from xmlns:xdr="http://schemas.openxmlformats.org/drawingml/2006/spreadsheetDrawing">
                    <xdr:col>0</xdr:col>
                    <xdr:colOff>742950</xdr:colOff>
                    <xdr:row>57</xdr:row>
                    <xdr:rowOff>180975</xdr:rowOff>
                  </from>
                  <to xmlns:xdr="http://schemas.openxmlformats.org/drawingml/2006/spreadsheetDrawing">
                    <xdr:col>0</xdr:col>
                    <xdr:colOff>1219200</xdr:colOff>
                    <xdr:row>59</xdr:row>
                    <xdr:rowOff>238125</xdr:rowOff>
                  </to>
                </anchor>
              </controlPr>
            </control>
          </mc:Choice>
        </mc:AlternateContent>
        <mc:AlternateContent>
          <mc:Choice Requires="x14">
            <control shapeId="68644" r:id="rId11" name="チェック 36">
              <controlPr defaultSize="0" autoPict="0">
                <anchor moveWithCells="1">
                  <from xmlns:xdr="http://schemas.openxmlformats.org/drawingml/2006/spreadsheetDrawing">
                    <xdr:col>0</xdr:col>
                    <xdr:colOff>29210</xdr:colOff>
                    <xdr:row>57</xdr:row>
                    <xdr:rowOff>104775</xdr:rowOff>
                  </from>
                  <to xmlns:xdr="http://schemas.openxmlformats.org/drawingml/2006/spreadsheetDrawing">
                    <xdr:col>0</xdr:col>
                    <xdr:colOff>742950</xdr:colOff>
                    <xdr:row>60</xdr:row>
                    <xdr:rowOff>57785</xdr:rowOff>
                  </to>
                </anchor>
              </controlPr>
            </control>
          </mc:Choice>
        </mc:AlternateContent>
        <mc:AlternateContent>
          <mc:Choice Requires="x14">
            <control shapeId="68658" r:id="rId12" name="チェック 50">
              <controlPr defaultSize="0" autoPict="0">
                <anchor moveWithCells="1">
                  <from xmlns:xdr="http://schemas.openxmlformats.org/drawingml/2006/spreadsheetDrawing">
                    <xdr:col>1</xdr:col>
                    <xdr:colOff>114300</xdr:colOff>
                    <xdr:row>63</xdr:row>
                    <xdr:rowOff>0</xdr:rowOff>
                  </from>
                  <to xmlns:xdr="http://schemas.openxmlformats.org/drawingml/2006/spreadsheetDrawing">
                    <xdr:col>3</xdr:col>
                    <xdr:colOff>19050</xdr:colOff>
                    <xdr:row>64</xdr:row>
                    <xdr:rowOff>19050</xdr:rowOff>
                  </to>
                </anchor>
              </controlPr>
            </control>
          </mc:Choice>
        </mc:AlternateContent>
        <mc:AlternateContent>
          <mc:Choice Requires="x14">
            <control shapeId="68659" r:id="rId13" name="チェック 51">
              <controlPr locked="0" defaultSize="0" autoPict="0">
                <anchor>
                  <from xmlns:xdr="http://schemas.openxmlformats.org/drawingml/2006/spreadsheetDrawing">
                    <xdr:col>4</xdr:col>
                    <xdr:colOff>38100</xdr:colOff>
                    <xdr:row>63</xdr:row>
                    <xdr:rowOff>0</xdr:rowOff>
                  </from>
                  <to xmlns:xdr="http://schemas.openxmlformats.org/drawingml/2006/spreadsheetDrawing">
                    <xdr:col>6</xdr:col>
                    <xdr:colOff>238125</xdr:colOff>
                    <xdr:row>64</xdr:row>
                    <xdr:rowOff>10160</xdr:rowOff>
                  </to>
                </anchor>
              </controlPr>
            </control>
          </mc:Choice>
        </mc:AlternateContent>
        <mc:AlternateContent>
          <mc:Choice Requires="x14">
            <control shapeId="68660" r:id="rId14" name="チェック 52">
              <controlPr locked="0" defaultSize="0" autoPict="0">
                <anchor>
                  <from xmlns:xdr="http://schemas.openxmlformats.org/drawingml/2006/spreadsheetDrawing">
                    <xdr:col>9</xdr:col>
                    <xdr:colOff>238125</xdr:colOff>
                    <xdr:row>63</xdr:row>
                    <xdr:rowOff>0</xdr:rowOff>
                  </from>
                  <to xmlns:xdr="http://schemas.openxmlformats.org/drawingml/2006/spreadsheetDrawing">
                    <xdr:col>11</xdr:col>
                    <xdr:colOff>209550</xdr:colOff>
                    <xdr:row>64</xdr:row>
                    <xdr:rowOff>10160</xdr:rowOff>
                  </to>
                </anchor>
              </controlPr>
            </control>
          </mc:Choice>
        </mc:AlternateContent>
        <mc:AlternateContent>
          <mc:Choice Requires="x14">
            <control shapeId="68674" r:id="rId15" name="チェック 66">
              <controlPr defaultSize="0" autoPict="0">
                <anchor moveWithCells="1">
                  <from xmlns:xdr="http://schemas.openxmlformats.org/drawingml/2006/spreadsheetDrawing">
                    <xdr:col>1</xdr:col>
                    <xdr:colOff>104775</xdr:colOff>
                    <xdr:row>64</xdr:row>
                    <xdr:rowOff>29210</xdr:rowOff>
                  </from>
                  <to xmlns:xdr="http://schemas.openxmlformats.org/drawingml/2006/spreadsheetDrawing">
                    <xdr:col>3</xdr:col>
                    <xdr:colOff>28575</xdr:colOff>
                    <xdr:row>65</xdr:row>
                    <xdr:rowOff>10160</xdr:rowOff>
                  </to>
                </anchor>
              </controlPr>
            </control>
          </mc:Choice>
        </mc:AlternateContent>
        <mc:AlternateContent>
          <mc:Choice Requires="x14">
            <control shapeId="68675" r:id="rId16" name="チェック 67">
              <controlPr defaultSize="0" autoPict="0">
                <anchor moveWithCells="1">
                  <from xmlns:xdr="http://schemas.openxmlformats.org/drawingml/2006/spreadsheetDrawing">
                    <xdr:col>1</xdr:col>
                    <xdr:colOff>114300</xdr:colOff>
                    <xdr:row>63</xdr:row>
                    <xdr:rowOff>0</xdr:rowOff>
                  </from>
                  <to xmlns:xdr="http://schemas.openxmlformats.org/drawingml/2006/spreadsheetDrawing">
                    <xdr:col>3</xdr:col>
                    <xdr:colOff>19050</xdr:colOff>
                    <xdr:row>64</xdr:row>
                    <xdr:rowOff>19050</xdr:rowOff>
                  </to>
                </anchor>
              </controlPr>
            </control>
          </mc:Choice>
        </mc:AlternateContent>
        <mc:AlternateContent>
          <mc:Choice Requires="x14">
            <control shapeId="68676" r:id="rId17" name="チェック 68">
              <controlPr defaultSize="0" autoPict="0">
                <anchor moveWithCells="1">
                  <from xmlns:xdr="http://schemas.openxmlformats.org/drawingml/2006/spreadsheetDrawing">
                    <xdr:col>4</xdr:col>
                    <xdr:colOff>38100</xdr:colOff>
                    <xdr:row>63</xdr:row>
                    <xdr:rowOff>219075</xdr:rowOff>
                  </from>
                  <to xmlns:xdr="http://schemas.openxmlformats.org/drawingml/2006/spreadsheetDrawing">
                    <xdr:col>6</xdr:col>
                    <xdr:colOff>66675</xdr:colOff>
                    <xdr:row>65</xdr:row>
                    <xdr:rowOff>67310</xdr:rowOff>
                  </to>
                </anchor>
              </controlPr>
            </control>
          </mc:Choice>
        </mc:AlternateContent>
        <mc:AlternateContent>
          <mc:Choice Requires="x14">
            <control shapeId="68677" r:id="rId18" name="チェック 69">
              <controlPr defaultSize="0" autoPict="0">
                <anchor moveWithCells="1">
                  <from xmlns:xdr="http://schemas.openxmlformats.org/drawingml/2006/spreadsheetDrawing">
                    <xdr:col>6</xdr:col>
                    <xdr:colOff>266700</xdr:colOff>
                    <xdr:row>63</xdr:row>
                    <xdr:rowOff>227965</xdr:rowOff>
                  </from>
                  <to xmlns:xdr="http://schemas.openxmlformats.org/drawingml/2006/spreadsheetDrawing">
                    <xdr:col>9</xdr:col>
                    <xdr:colOff>85725</xdr:colOff>
                    <xdr:row>65</xdr:row>
                    <xdr:rowOff>48260</xdr:rowOff>
                  </to>
                </anchor>
              </controlPr>
            </control>
          </mc:Choice>
        </mc:AlternateContent>
        <mc:AlternateContent>
          <mc:Choice Requires="x14">
            <control shapeId="68694" r:id="rId19" name="チェック 86">
              <controlPr defaultSize="0" autoPict="0">
                <anchor moveWithCells="1">
                  <from xmlns:xdr="http://schemas.openxmlformats.org/drawingml/2006/spreadsheetDrawing">
                    <xdr:col>1</xdr:col>
                    <xdr:colOff>104775</xdr:colOff>
                    <xdr:row>64</xdr:row>
                    <xdr:rowOff>29210</xdr:rowOff>
                  </from>
                  <to xmlns:xdr="http://schemas.openxmlformats.org/drawingml/2006/spreadsheetDrawing">
                    <xdr:col>3</xdr:col>
                    <xdr:colOff>28575</xdr:colOff>
                    <xdr:row>65</xdr:row>
                    <xdr:rowOff>10160</xdr:rowOff>
                  </to>
                </anchor>
              </controlPr>
            </control>
          </mc:Choice>
        </mc:AlternateContent>
        <mc:AlternateContent>
          <mc:Choice Requires="x14">
            <control shapeId="68695" r:id="rId20" name="チェック 87">
              <controlPr defaultSize="0" autoPict="0">
                <anchor moveWithCells="1">
                  <from xmlns:xdr="http://schemas.openxmlformats.org/drawingml/2006/spreadsheetDrawing">
                    <xdr:col>1</xdr:col>
                    <xdr:colOff>114300</xdr:colOff>
                    <xdr:row>63</xdr:row>
                    <xdr:rowOff>0</xdr:rowOff>
                  </from>
                  <to xmlns:xdr="http://schemas.openxmlformats.org/drawingml/2006/spreadsheetDrawing">
                    <xdr:col>3</xdr:col>
                    <xdr:colOff>19050</xdr:colOff>
                    <xdr:row>64</xdr:row>
                    <xdr:rowOff>19050</xdr:rowOff>
                  </to>
                </anchor>
              </controlPr>
            </control>
          </mc:Choice>
        </mc:AlternateContent>
        <mc:AlternateContent>
          <mc:Choice Requires="x14">
            <control shapeId="68698" r:id="rId21" name="チェック 90">
              <controlPr defaultSize="0" autoPict="0">
                <anchor moveWithCells="1">
                  <from xmlns:xdr="http://schemas.openxmlformats.org/drawingml/2006/spreadsheetDrawing">
                    <xdr:col>1</xdr:col>
                    <xdr:colOff>104775</xdr:colOff>
                    <xdr:row>64</xdr:row>
                    <xdr:rowOff>29210</xdr:rowOff>
                  </from>
                  <to xmlns:xdr="http://schemas.openxmlformats.org/drawingml/2006/spreadsheetDrawing">
                    <xdr:col>3</xdr:col>
                    <xdr:colOff>28575</xdr:colOff>
                    <xdr:row>65</xdr:row>
                    <xdr:rowOff>10160</xdr:rowOff>
                  </to>
                </anchor>
              </controlPr>
            </control>
          </mc:Choice>
        </mc:AlternateContent>
        <mc:AlternateContent>
          <mc:Choice Requires="x14">
            <control shapeId="68699" r:id="rId22" name="チェック 91">
              <controlPr defaultSize="0" autoPict="0">
                <anchor moveWithCells="1">
                  <from xmlns:xdr="http://schemas.openxmlformats.org/drawingml/2006/spreadsheetDrawing">
                    <xdr:col>1</xdr:col>
                    <xdr:colOff>114300</xdr:colOff>
                    <xdr:row>63</xdr:row>
                    <xdr:rowOff>0</xdr:rowOff>
                  </from>
                  <to xmlns:xdr="http://schemas.openxmlformats.org/drawingml/2006/spreadsheetDrawing">
                    <xdr:col>3</xdr:col>
                    <xdr:colOff>19050</xdr:colOff>
                    <xdr:row>64</xdr:row>
                    <xdr:rowOff>19050</xdr:rowOff>
                  </to>
                </anchor>
              </controlPr>
            </control>
          </mc:Choice>
        </mc:AlternateContent>
        <mc:AlternateContent>
          <mc:Choice Requires="x14">
            <control shapeId="68701" r:id="rId23" name="チェック 93">
              <controlPr defaultSize="0" autoPict="0">
                <anchor moveWithCells="1">
                  <from xmlns:xdr="http://schemas.openxmlformats.org/drawingml/2006/spreadsheetDrawing">
                    <xdr:col>1</xdr:col>
                    <xdr:colOff>114300</xdr:colOff>
                    <xdr:row>63</xdr:row>
                    <xdr:rowOff>0</xdr:rowOff>
                  </from>
                  <to xmlns:xdr="http://schemas.openxmlformats.org/drawingml/2006/spreadsheetDrawing">
                    <xdr:col>3</xdr:col>
                    <xdr:colOff>19050</xdr:colOff>
                    <xdr:row>64</xdr:row>
                    <xdr:rowOff>19050</xdr:rowOff>
                  </to>
                </anchor>
              </controlPr>
            </control>
          </mc:Choice>
        </mc:AlternateContent>
        <mc:AlternateContent>
          <mc:Choice Requires="x14">
            <control shapeId="68702" r:id="rId24" name="チェック 94">
              <controlPr defaultSize="0" autoPict="0">
                <anchor moveWithCells="1">
                  <from xmlns:xdr="http://schemas.openxmlformats.org/drawingml/2006/spreadsheetDrawing">
                    <xdr:col>1</xdr:col>
                    <xdr:colOff>104775</xdr:colOff>
                    <xdr:row>64</xdr:row>
                    <xdr:rowOff>29210</xdr:rowOff>
                  </from>
                  <to xmlns:xdr="http://schemas.openxmlformats.org/drawingml/2006/spreadsheetDrawing">
                    <xdr:col>3</xdr:col>
                    <xdr:colOff>28575</xdr:colOff>
                    <xdr:row>65</xdr:row>
                    <xdr:rowOff>10160</xdr:rowOff>
                  </to>
                </anchor>
              </controlPr>
            </control>
          </mc:Choice>
        </mc:AlternateContent>
        <mc:AlternateContent>
          <mc:Choice Requires="x14">
            <control shapeId="68703" r:id="rId25" name="チェック 95">
              <controlPr defaultSize="0" autoPict="0">
                <anchor moveWithCells="1">
                  <from xmlns:xdr="http://schemas.openxmlformats.org/drawingml/2006/spreadsheetDrawing">
                    <xdr:col>1</xdr:col>
                    <xdr:colOff>114300</xdr:colOff>
                    <xdr:row>63</xdr:row>
                    <xdr:rowOff>0</xdr:rowOff>
                  </from>
                  <to xmlns:xdr="http://schemas.openxmlformats.org/drawingml/2006/spreadsheetDrawing">
                    <xdr:col>3</xdr:col>
                    <xdr:colOff>19050</xdr:colOff>
                    <xdr:row>64</xdr:row>
                    <xdr:rowOff>19050</xdr:rowOff>
                  </to>
                </anchor>
              </controlPr>
            </control>
          </mc:Choice>
        </mc:AlternateContent>
        <mc:AlternateContent>
          <mc:Choice Requires="x14">
            <control shapeId="68704" r:id="rId26" name="チェック 96">
              <controlPr defaultSize="0" autoPict="0">
                <anchor moveWithCells="1">
                  <from xmlns:xdr="http://schemas.openxmlformats.org/drawingml/2006/spreadsheetDrawing">
                    <xdr:col>4</xdr:col>
                    <xdr:colOff>38100</xdr:colOff>
                    <xdr:row>63</xdr:row>
                    <xdr:rowOff>219075</xdr:rowOff>
                  </from>
                  <to xmlns:xdr="http://schemas.openxmlformats.org/drawingml/2006/spreadsheetDrawing">
                    <xdr:col>6</xdr:col>
                    <xdr:colOff>66675</xdr:colOff>
                    <xdr:row>65</xdr:row>
                    <xdr:rowOff>67310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dimension ref="A2:O33"/>
  <sheetViews>
    <sheetView topLeftCell="A4" workbookViewId="0">
      <selection activeCell="A2" sqref="A2:M2"/>
    </sheetView>
  </sheetViews>
  <sheetFormatPr defaultRowHeight="13.5"/>
  <cols>
    <col min="1" max="1" width="18" style="417" customWidth="1"/>
    <col min="2" max="2" width="8.75" style="775" customWidth="1"/>
    <col min="3" max="3" width="16.625" style="775" customWidth="1"/>
    <col min="4" max="4" width="7.625" style="775" customWidth="1"/>
    <col min="5" max="5" width="11.375" style="775" customWidth="1"/>
    <col min="6" max="6" width="8.625" style="775" customWidth="1"/>
    <col min="7" max="7" width="11.625" style="775" customWidth="1"/>
    <col min="8" max="8" width="16.625" style="775" customWidth="1"/>
    <col min="9" max="9" width="14" style="775" customWidth="1"/>
    <col min="10" max="13" width="11.625" style="775" customWidth="1"/>
    <col min="14" max="16384" width="9" style="775" bestFit="1" customWidth="1"/>
  </cols>
  <sheetData>
    <row r="2" spans="1:15" ht="22.5" customHeight="1">
      <c r="A2" s="776" t="s">
        <v>548</v>
      </c>
      <c r="B2" s="788"/>
      <c r="C2" s="788"/>
      <c r="D2" s="788"/>
      <c r="E2" s="788"/>
      <c r="F2" s="788"/>
      <c r="G2" s="788"/>
      <c r="H2" s="788"/>
      <c r="I2" s="788"/>
      <c r="J2" s="788"/>
      <c r="K2" s="788"/>
      <c r="L2" s="788"/>
      <c r="M2" s="788"/>
    </row>
    <row r="3" spans="1:15" ht="22.5" customHeight="1">
      <c r="A3" s="777"/>
      <c r="B3" s="777"/>
      <c r="C3" s="777"/>
      <c r="D3" s="777"/>
      <c r="E3" s="777"/>
      <c r="F3" s="777"/>
      <c r="G3" s="777"/>
      <c r="H3" s="777"/>
      <c r="I3" s="777"/>
      <c r="J3" s="777"/>
      <c r="K3" s="777"/>
      <c r="L3" s="777"/>
      <c r="M3" s="777"/>
    </row>
    <row r="4" spans="1:15" ht="22.5" customHeight="1">
      <c r="A4" s="777"/>
      <c r="B4" s="777"/>
      <c r="C4" s="777"/>
      <c r="D4" s="777"/>
      <c r="E4" s="777"/>
      <c r="F4" s="777"/>
      <c r="G4" s="777"/>
      <c r="H4" s="777"/>
      <c r="I4" s="777"/>
      <c r="J4" s="777"/>
      <c r="K4" s="777"/>
      <c r="L4" s="777"/>
      <c r="M4" s="777"/>
    </row>
    <row r="5" spans="1:15" ht="22.5" customHeight="1">
      <c r="A5" s="777"/>
      <c r="B5" s="777"/>
      <c r="C5" s="777"/>
      <c r="D5" s="777"/>
      <c r="E5" s="777"/>
      <c r="F5" s="777"/>
      <c r="G5" s="777"/>
      <c r="H5" s="777"/>
      <c r="I5" s="777"/>
      <c r="J5" s="777"/>
      <c r="K5" s="777"/>
      <c r="L5" s="777"/>
      <c r="M5" s="777"/>
    </row>
    <row r="6" spans="1:15" ht="22.5" customHeight="1">
      <c r="A6" s="777"/>
      <c r="B6" s="777"/>
      <c r="C6" s="777"/>
      <c r="D6" s="777"/>
      <c r="E6" s="777"/>
      <c r="F6" s="777"/>
      <c r="G6" s="777"/>
      <c r="H6" s="777"/>
      <c r="I6" s="777"/>
      <c r="J6" s="777"/>
      <c r="K6" s="777"/>
      <c r="L6" s="777"/>
      <c r="M6" s="777"/>
      <c r="O6" s="888"/>
    </row>
    <row r="7" spans="1:15" ht="22.5" customHeight="1">
      <c r="A7" s="777"/>
      <c r="B7" s="777"/>
      <c r="C7" s="777"/>
      <c r="D7" s="777"/>
      <c r="E7" s="777"/>
      <c r="F7" s="777"/>
      <c r="G7" s="777"/>
      <c r="H7" s="777"/>
      <c r="I7" s="777"/>
      <c r="J7" s="777"/>
      <c r="K7" s="777"/>
      <c r="L7" s="777"/>
      <c r="M7" s="777"/>
    </row>
    <row r="8" spans="1:15" ht="22.5" customHeight="1">
      <c r="A8" s="777"/>
      <c r="B8" s="777"/>
      <c r="C8" s="777"/>
      <c r="D8" s="777"/>
      <c r="E8" s="777"/>
      <c r="F8" s="777"/>
      <c r="G8" s="777"/>
      <c r="H8" s="777"/>
      <c r="I8" s="777"/>
      <c r="J8" s="777"/>
      <c r="K8" s="777"/>
      <c r="L8" s="777"/>
      <c r="M8" s="777"/>
    </row>
    <row r="9" spans="1:15" ht="20.100000000000001" customHeight="1">
      <c r="B9" s="335" t="s">
        <v>549</v>
      </c>
      <c r="C9" s="802" t="str">
        <f>IF(共通データ!O18&lt;&gt;0,共通データ!O18,"")</f>
        <v/>
      </c>
      <c r="D9" s="803" t="s">
        <v>235</v>
      </c>
      <c r="E9" s="802" t="str">
        <f>IF(共通データ!O19&lt;&gt;0,共通データ!O19,"")</f>
        <v/>
      </c>
      <c r="F9" s="833"/>
      <c r="H9" s="851" t="s">
        <v>561</v>
      </c>
      <c r="I9" s="851"/>
      <c r="J9" s="851"/>
      <c r="K9" s="851"/>
      <c r="L9" s="851"/>
      <c r="M9" s="851"/>
    </row>
    <row r="10" spans="1:15" ht="27.95" customHeight="1">
      <c r="A10" s="778" t="s">
        <v>310</v>
      </c>
      <c r="B10" s="789" t="str">
        <f>IF(共通データ!O1&lt;&gt;0,共通データ!O1,"")</f>
        <v/>
      </c>
      <c r="C10" s="803"/>
      <c r="D10" s="803"/>
      <c r="E10" s="803"/>
      <c r="F10" s="803"/>
      <c r="G10" s="384" t="s">
        <v>63</v>
      </c>
      <c r="H10" s="852" t="s">
        <v>557</v>
      </c>
      <c r="I10" s="858"/>
      <c r="J10" s="868"/>
      <c r="K10" s="868"/>
      <c r="L10" s="868"/>
      <c r="M10" s="876" t="s">
        <v>63</v>
      </c>
    </row>
    <row r="11" spans="1:15" ht="24.95" customHeight="1">
      <c r="A11" s="778" t="s">
        <v>390</v>
      </c>
      <c r="B11" s="789" t="str">
        <f>IF(共通データ!O7&lt;&gt;0,共通データ!O7,"")</f>
        <v/>
      </c>
      <c r="C11" s="803"/>
      <c r="D11" s="803"/>
      <c r="E11" s="803" t="s">
        <v>63</v>
      </c>
      <c r="F11" s="834"/>
      <c r="G11" s="778" t="s">
        <v>556</v>
      </c>
      <c r="H11" s="853" t="str">
        <f>IF(共通データ!O8&lt;&gt;0,共通データ!O8,"")</f>
        <v/>
      </c>
      <c r="I11" s="859"/>
      <c r="J11" s="859" t="s">
        <v>123</v>
      </c>
      <c r="K11" s="874" t="str">
        <f>IF(共通データ!O9&lt;&gt;0,共通データ!O9,"")</f>
        <v/>
      </c>
      <c r="L11" s="875"/>
      <c r="M11" s="877"/>
    </row>
    <row r="12" spans="1:15" ht="11.25" customHeight="1"/>
    <row r="13" spans="1:15" ht="21" customHeight="1">
      <c r="A13" s="779" t="s">
        <v>279</v>
      </c>
      <c r="B13" s="790"/>
      <c r="C13" s="790"/>
      <c r="D13" s="790"/>
      <c r="E13" s="790"/>
      <c r="F13" s="790"/>
      <c r="G13" s="839"/>
      <c r="H13" s="779" t="s">
        <v>324</v>
      </c>
      <c r="I13" s="790"/>
      <c r="J13" s="790"/>
      <c r="K13" s="790"/>
      <c r="L13" s="790"/>
      <c r="M13" s="839"/>
    </row>
    <row r="14" spans="1:15" ht="20.100000000000001" customHeight="1">
      <c r="A14" s="780" t="s">
        <v>181</v>
      </c>
      <c r="B14" s="791" t="s">
        <v>565</v>
      </c>
      <c r="C14" s="804" t="s">
        <v>301</v>
      </c>
      <c r="D14" s="663" t="s">
        <v>552</v>
      </c>
      <c r="E14" s="628"/>
      <c r="F14" s="628"/>
      <c r="G14" s="840"/>
      <c r="H14" s="616" t="s">
        <v>566</v>
      </c>
      <c r="I14" s="628"/>
      <c r="J14" s="628"/>
      <c r="K14" s="628"/>
      <c r="L14" s="628"/>
      <c r="M14" s="840"/>
    </row>
    <row r="15" spans="1:15" ht="19.5" customHeight="1">
      <c r="A15" s="781"/>
      <c r="B15" s="792"/>
      <c r="C15" s="792"/>
      <c r="D15" s="813"/>
      <c r="E15" s="822"/>
      <c r="F15" s="822"/>
      <c r="G15" s="841"/>
      <c r="H15" s="617"/>
      <c r="I15" s="629"/>
      <c r="J15" s="629"/>
      <c r="K15" s="629"/>
      <c r="L15" s="629"/>
      <c r="M15" s="878"/>
    </row>
    <row r="16" spans="1:15" ht="20.100000000000001" customHeight="1">
      <c r="A16" s="782" t="s">
        <v>287</v>
      </c>
      <c r="B16" s="793" t="s">
        <v>44</v>
      </c>
      <c r="C16" s="805" t="s">
        <v>186</v>
      </c>
      <c r="D16" s="814" t="s">
        <v>553</v>
      </c>
      <c r="E16" s="823"/>
      <c r="F16" s="823"/>
      <c r="G16" s="842"/>
      <c r="H16" s="854" t="s">
        <v>424</v>
      </c>
      <c r="I16" s="860" t="s">
        <v>558</v>
      </c>
      <c r="J16" s="860"/>
      <c r="K16" s="860"/>
      <c r="L16" s="860"/>
      <c r="M16" s="879"/>
    </row>
    <row r="17" spans="1:13" ht="19.5" customHeight="1">
      <c r="A17" s="783"/>
      <c r="B17" s="794"/>
      <c r="C17" s="806" t="s">
        <v>550</v>
      </c>
      <c r="D17" s="815" t="s">
        <v>13</v>
      </c>
      <c r="E17" s="824"/>
      <c r="F17" s="824"/>
      <c r="G17" s="843"/>
      <c r="H17" s="855" t="s">
        <v>424</v>
      </c>
      <c r="I17" s="861" t="s">
        <v>309</v>
      </c>
      <c r="J17" s="861"/>
      <c r="K17" s="861"/>
      <c r="L17" s="861"/>
      <c r="M17" s="880"/>
    </row>
    <row r="18" spans="1:13" ht="19.5" customHeight="1">
      <c r="A18" s="783"/>
      <c r="B18" s="794"/>
      <c r="C18" s="540" t="s">
        <v>551</v>
      </c>
      <c r="D18" s="816" t="s">
        <v>554</v>
      </c>
      <c r="E18" s="825"/>
      <c r="F18" s="825"/>
      <c r="G18" s="844"/>
      <c r="H18" s="855"/>
      <c r="I18" s="861" t="s">
        <v>559</v>
      </c>
      <c r="J18" s="861"/>
      <c r="K18" s="861"/>
      <c r="L18" s="861"/>
      <c r="M18" s="880"/>
    </row>
    <row r="19" spans="1:13" ht="20.100000000000001" customHeight="1">
      <c r="A19" s="783"/>
      <c r="B19" s="794"/>
      <c r="C19" s="807" t="s">
        <v>375</v>
      </c>
      <c r="D19" s="817" t="s">
        <v>422</v>
      </c>
      <c r="E19" s="826"/>
      <c r="F19" s="826"/>
      <c r="G19" s="845"/>
      <c r="H19" s="855" t="s">
        <v>424</v>
      </c>
      <c r="I19" s="862" t="s">
        <v>418</v>
      </c>
      <c r="J19" s="861"/>
      <c r="K19" s="861"/>
      <c r="L19" s="861"/>
      <c r="M19" s="880"/>
    </row>
    <row r="20" spans="1:13" ht="19.5" customHeight="1">
      <c r="A20" s="783"/>
      <c r="B20" s="795"/>
      <c r="C20" s="807" t="s">
        <v>538</v>
      </c>
      <c r="D20" s="818" t="s">
        <v>555</v>
      </c>
      <c r="E20" s="827"/>
      <c r="F20" s="827"/>
      <c r="G20" s="846"/>
      <c r="H20" s="855" t="s">
        <v>424</v>
      </c>
      <c r="I20" s="863" t="s">
        <v>560</v>
      </c>
      <c r="J20" s="869"/>
      <c r="K20" s="869"/>
      <c r="L20" s="869"/>
      <c r="M20" s="881"/>
    </row>
    <row r="21" spans="1:13" ht="25.5" customHeight="1">
      <c r="A21" s="784"/>
      <c r="B21" s="796" t="s">
        <v>436</v>
      </c>
      <c r="C21" s="808"/>
      <c r="D21" s="808"/>
      <c r="E21" s="808"/>
      <c r="F21" s="808"/>
      <c r="G21" s="808"/>
      <c r="H21" s="808"/>
      <c r="I21" s="808"/>
      <c r="J21" s="808"/>
      <c r="K21" s="808"/>
      <c r="L21" s="808"/>
      <c r="M21" s="882"/>
    </row>
    <row r="22" spans="1:13" ht="20.100000000000001" customHeight="1">
      <c r="A22" s="785"/>
      <c r="B22" s="797"/>
      <c r="C22" s="809"/>
      <c r="E22" s="828"/>
      <c r="F22" s="835"/>
      <c r="G22" s="847"/>
      <c r="H22" s="856"/>
      <c r="I22" s="664"/>
      <c r="J22" s="629"/>
      <c r="K22" s="629"/>
      <c r="L22" s="629"/>
      <c r="M22" s="878"/>
    </row>
    <row r="23" spans="1:13" ht="19.5" customHeight="1">
      <c r="A23" s="786"/>
      <c r="B23" s="798"/>
      <c r="C23" s="810"/>
      <c r="D23" s="819"/>
      <c r="E23" s="829"/>
      <c r="F23" s="836"/>
      <c r="G23" s="848"/>
      <c r="H23" s="855"/>
      <c r="I23" s="664"/>
      <c r="J23" s="629"/>
      <c r="K23" s="629"/>
      <c r="L23" s="629"/>
      <c r="M23" s="878"/>
    </row>
    <row r="24" spans="1:13" ht="19.5" customHeight="1">
      <c r="A24" s="786"/>
      <c r="B24" s="799"/>
      <c r="C24" s="809"/>
      <c r="E24" s="830"/>
      <c r="F24" s="836"/>
      <c r="G24" s="848"/>
      <c r="H24" s="855"/>
      <c r="I24" s="665"/>
      <c r="J24" s="630"/>
      <c r="K24" s="630"/>
      <c r="L24" s="630"/>
      <c r="M24" s="883"/>
    </row>
    <row r="25" spans="1:13" ht="20.100000000000001" customHeight="1">
      <c r="A25" s="786"/>
      <c r="B25" s="800"/>
      <c r="C25" s="811"/>
      <c r="D25" s="819"/>
      <c r="E25" s="829"/>
      <c r="F25" s="836"/>
      <c r="G25" s="848"/>
      <c r="H25" s="855"/>
      <c r="I25" s="864"/>
      <c r="J25" s="870"/>
      <c r="K25" s="870"/>
      <c r="L25" s="870"/>
      <c r="M25" s="884"/>
    </row>
    <row r="26" spans="1:13" ht="19.5" customHeight="1">
      <c r="A26" s="786"/>
      <c r="B26" s="798"/>
      <c r="C26" s="810"/>
      <c r="D26" s="819"/>
      <c r="E26" s="830"/>
      <c r="F26" s="836"/>
      <c r="G26" s="848"/>
      <c r="H26" s="855"/>
      <c r="I26" s="865"/>
      <c r="J26" s="871"/>
      <c r="K26" s="871"/>
      <c r="L26" s="871"/>
      <c r="M26" s="885"/>
    </row>
    <row r="27" spans="1:13" ht="19.5" customHeight="1">
      <c r="A27" s="786"/>
      <c r="B27" s="799"/>
      <c r="C27" s="810"/>
      <c r="D27" s="819"/>
      <c r="E27" s="830"/>
      <c r="F27" s="836"/>
      <c r="G27" s="848"/>
      <c r="H27" s="855"/>
      <c r="I27" s="866"/>
      <c r="J27" s="872"/>
      <c r="K27" s="872"/>
      <c r="L27" s="872"/>
      <c r="M27" s="886"/>
    </row>
    <row r="28" spans="1:13" ht="19.5" customHeight="1">
      <c r="A28" s="786"/>
      <c r="B28" s="800"/>
      <c r="C28" s="810"/>
      <c r="D28" s="820"/>
      <c r="E28" s="831"/>
      <c r="F28" s="837"/>
      <c r="G28" s="849"/>
      <c r="H28" s="855"/>
      <c r="I28" s="864"/>
      <c r="J28" s="870"/>
      <c r="K28" s="870"/>
      <c r="L28" s="870"/>
      <c r="M28" s="884"/>
    </row>
    <row r="29" spans="1:13" ht="19.5" customHeight="1">
      <c r="A29" s="786"/>
      <c r="B29" s="798"/>
      <c r="C29" s="811"/>
      <c r="D29" s="819"/>
      <c r="E29" s="830"/>
      <c r="F29" s="836"/>
      <c r="G29" s="848"/>
      <c r="H29" s="855"/>
      <c r="I29" s="865"/>
      <c r="J29" s="871"/>
      <c r="K29" s="871"/>
      <c r="L29" s="871"/>
      <c r="M29" s="885"/>
    </row>
    <row r="30" spans="1:13" ht="19.5" customHeight="1">
      <c r="A30" s="786"/>
      <c r="B30" s="798"/>
      <c r="C30" s="811"/>
      <c r="D30" s="819"/>
      <c r="E30" s="830"/>
      <c r="F30" s="836"/>
      <c r="G30" s="848"/>
      <c r="H30" s="855"/>
      <c r="I30" s="866"/>
      <c r="J30" s="872"/>
      <c r="K30" s="872"/>
      <c r="L30" s="872"/>
      <c r="M30" s="886"/>
    </row>
    <row r="31" spans="1:13" ht="20.100000000000001" customHeight="1">
      <c r="A31" s="786"/>
      <c r="B31" s="800"/>
      <c r="C31" s="811"/>
      <c r="D31" s="819"/>
      <c r="E31" s="830"/>
      <c r="F31" s="836"/>
      <c r="G31" s="848"/>
      <c r="H31" s="855"/>
      <c r="I31" s="864"/>
      <c r="J31" s="870"/>
      <c r="K31" s="870"/>
      <c r="L31" s="870"/>
      <c r="M31" s="884"/>
    </row>
    <row r="32" spans="1:13" ht="19.5" customHeight="1">
      <c r="A32" s="786"/>
      <c r="B32" s="798"/>
      <c r="C32" s="810"/>
      <c r="D32" s="819"/>
      <c r="E32" s="830"/>
      <c r="F32" s="836"/>
      <c r="G32" s="848"/>
      <c r="H32" s="855"/>
      <c r="I32" s="865"/>
      <c r="J32" s="871"/>
      <c r="K32" s="871"/>
      <c r="L32" s="871"/>
      <c r="M32" s="885"/>
    </row>
    <row r="33" spans="1:13" ht="19.5" customHeight="1">
      <c r="A33" s="787"/>
      <c r="B33" s="801"/>
      <c r="C33" s="812"/>
      <c r="D33" s="821"/>
      <c r="E33" s="832"/>
      <c r="F33" s="838"/>
      <c r="G33" s="850"/>
      <c r="H33" s="857"/>
      <c r="I33" s="867"/>
      <c r="J33" s="873"/>
      <c r="K33" s="873"/>
      <c r="L33" s="873"/>
      <c r="M33" s="887"/>
    </row>
    <row r="34" spans="1:13" ht="14.25"/>
  </sheetData>
  <mergeCells count="54">
    <mergeCell ref="A2:M2"/>
    <mergeCell ref="E9:F9"/>
    <mergeCell ref="H9:M9"/>
    <mergeCell ref="B10:F10"/>
    <mergeCell ref="H10:I10"/>
    <mergeCell ref="J10:L10"/>
    <mergeCell ref="B11:D11"/>
    <mergeCell ref="E11:F11"/>
    <mergeCell ref="H11:I11"/>
    <mergeCell ref="K11:M11"/>
    <mergeCell ref="A13:G13"/>
    <mergeCell ref="H13:M13"/>
    <mergeCell ref="D16:G16"/>
    <mergeCell ref="I16:M16"/>
    <mergeCell ref="D17:G17"/>
    <mergeCell ref="I17:M17"/>
    <mergeCell ref="D18:G18"/>
    <mergeCell ref="I18:M18"/>
    <mergeCell ref="D19:G19"/>
    <mergeCell ref="I19:M19"/>
    <mergeCell ref="D20:G20"/>
    <mergeCell ref="I20:M20"/>
    <mergeCell ref="B21:M21"/>
    <mergeCell ref="E22:G22"/>
    <mergeCell ref="E23:G23"/>
    <mergeCell ref="E24:G24"/>
    <mergeCell ref="E25:G25"/>
    <mergeCell ref="E26:G26"/>
    <mergeCell ref="E27:G27"/>
    <mergeCell ref="E28:G28"/>
    <mergeCell ref="E29:G29"/>
    <mergeCell ref="E30:G30"/>
    <mergeCell ref="E31:G31"/>
    <mergeCell ref="E32:G32"/>
    <mergeCell ref="E33:G33"/>
    <mergeCell ref="A14:A15"/>
    <mergeCell ref="B14:B15"/>
    <mergeCell ref="C14:C15"/>
    <mergeCell ref="D14:G15"/>
    <mergeCell ref="H14:M15"/>
    <mergeCell ref="A16:A21"/>
    <mergeCell ref="B16:B20"/>
    <mergeCell ref="A22:A24"/>
    <mergeCell ref="B22:B24"/>
    <mergeCell ref="I22:M24"/>
    <mergeCell ref="A25:A27"/>
    <mergeCell ref="B25:B27"/>
    <mergeCell ref="I25:M27"/>
    <mergeCell ref="A28:A30"/>
    <mergeCell ref="B28:B30"/>
    <mergeCell ref="I28:M30"/>
    <mergeCell ref="A31:A33"/>
    <mergeCell ref="B31:B33"/>
    <mergeCell ref="I31:M33"/>
  </mergeCells>
  <phoneticPr fontId="14" type="Hiragana"/>
  <pageMargins left="0.7" right="0.7" top="0.75" bottom="0.75" header="0.3" footer="0.3"/>
  <pageSetup paperSize="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21</vt:i4>
      </vt:variant>
    </vt:vector>
  </HeadingPairs>
  <TitlesOfParts>
    <vt:vector size="21" baseType="lpstr">
      <vt:lpstr>はじめに</vt:lpstr>
      <vt:lpstr>共通データ</vt:lpstr>
      <vt:lpstr>①利用申請</vt:lpstr>
      <vt:lpstr>②減免申請</vt:lpstr>
      <vt:lpstr>③名簿１</vt:lpstr>
      <vt:lpstr>③名簿２</vt:lpstr>
      <vt:lpstr>④食事注文表（記入例）</vt:lpstr>
      <vt:lpstr xml:space="preserve">④食事注文表 </vt:lpstr>
      <vt:lpstr>（別紙）アレルギー対応表（記入例）</vt:lpstr>
      <vt:lpstr>（別紙）アレルギー対応表（記入用）</vt:lpstr>
      <vt:lpstr>⑤海洋活動実施届</vt:lpstr>
      <vt:lpstr>⑥活動名簿　ウォークラリー</vt:lpstr>
      <vt:lpstr>⑥活動名簿　ナイトウォーク</vt:lpstr>
      <vt:lpstr>⑥活動名簿　その他</vt:lpstr>
      <vt:lpstr>海洋活動に関する調査（記入例）</vt:lpstr>
      <vt:lpstr>海洋活動に関する調査（記入）</vt:lpstr>
      <vt:lpstr>⑦活動名簿　ダブルハルカヌー記入例</vt:lpstr>
      <vt:lpstr>⑦活動名簿　ダブルハルカヌー記入用</vt:lpstr>
      <vt:lpstr>⑧引率指導者の役割分担表（生活）</vt:lpstr>
      <vt:lpstr>⑧引率指導者の役割分担表（活動）</vt:lpstr>
      <vt:lpstr>作業用（自由に）</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加茂　芳彦</dc:creator>
  <cp:lastModifiedBy>user</cp:lastModifiedBy>
  <dcterms:created xsi:type="dcterms:W3CDTF">2006-03-12T02:21:05Z</dcterms:created>
  <dcterms:modified xsi:type="dcterms:W3CDTF">2025-02-23T07:10:32Z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7" baseType="lpwstr">
      <vt:lpwstr>2.1.4.0</vt:lpwstr>
      <vt:lpwstr>3.1.10.0</vt:lpwstr>
      <vt:lpwstr>3.1.9.0</vt:lpwstr>
      <vt:lpwstr>5.0.1.0</vt:lpwstr>
      <vt:lpwstr>5.0.2.0</vt:lpwstr>
      <vt:lpwstr>5.0.4.0</vt:lpwstr>
      <vt:lpwstr>5.0.6.0</vt:lpwstr>
    </vt:vector>
  </property>
  <property fmtid="{DCFEDD21-7773-49B2-8022-6FC58DB5260B}" pid="3" name="LastSavedVersion">
    <vt:lpwstr>5.0.6.0</vt:lpwstr>
  </property>
  <property fmtid="{DCFEDD21-7773-49B2-8022-6FC58DB5260B}" pid="4" name="LastSavedDate">
    <vt:filetime>2025-02-23T07:10:32Z</vt:filetime>
  </property>
</Properties>
</file>